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218FCF8-7744-447A-ABA2-BE5FD2A21BFB}" xr6:coauthVersionLast="47" xr6:coauthVersionMax="47" xr10:uidLastSave="{00000000-0000-0000-0000-000000000000}"/>
  <bookViews>
    <workbookView xWindow="25080" yWindow="-120" windowWidth="25440" windowHeight="15270" xr2:uid="{D1F3CD89-F1AF-4BC2-847B-4E5929E504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C21" i="1" l="1"/>
  <c r="C25" i="1"/>
  <c r="E8" i="1"/>
  <c r="E23" i="1"/>
  <c r="C22" i="1"/>
  <c r="D61" i="1"/>
  <c r="D62" i="1" s="1"/>
  <c r="D64" i="1" s="1"/>
  <c r="D65" i="1" s="1"/>
  <c r="C51" i="1" l="1"/>
  <c r="E52" i="1"/>
  <c r="E53" i="1"/>
  <c r="C18" i="1"/>
  <c r="C48" i="1"/>
  <c r="C45" i="1"/>
  <c r="C28" i="1"/>
  <c r="C42" i="1"/>
  <c r="C38" i="1"/>
  <c r="C67" i="1"/>
  <c r="C32" i="1"/>
  <c r="F32" i="1" s="1"/>
  <c r="C63" i="1"/>
  <c r="C35" i="1"/>
  <c r="C60" i="1"/>
  <c r="C57" i="1"/>
  <c r="C54" i="1"/>
  <c r="E47" i="1"/>
  <c r="E59" i="1"/>
  <c r="E66" i="1"/>
  <c r="E64" i="1"/>
  <c r="E58" i="1"/>
  <c r="E55" i="1"/>
  <c r="E49" i="1"/>
  <c r="E62" i="1"/>
  <c r="E41" i="1"/>
  <c r="E56" i="1"/>
  <c r="E61" i="1"/>
  <c r="E65" i="1"/>
  <c r="E50" i="1"/>
  <c r="C12" i="1"/>
  <c r="F12" i="1" s="1"/>
  <c r="G12" i="1" s="1"/>
  <c r="C13" i="1"/>
  <c r="C14" i="1"/>
  <c r="C15" i="1"/>
  <c r="C16" i="1"/>
  <c r="C17" i="1"/>
  <c r="E30" i="1"/>
  <c r="G30" i="1" s="1"/>
  <c r="E40" i="1"/>
  <c r="E26" i="1"/>
  <c r="E36" i="1"/>
  <c r="E24" i="1"/>
  <c r="E37" i="1"/>
  <c r="E27" i="1"/>
  <c r="E39" i="1"/>
  <c r="E43" i="1"/>
  <c r="E31" i="1"/>
  <c r="G31" i="1" s="1"/>
  <c r="H31" i="1" s="1"/>
  <c r="E44" i="1"/>
  <c r="E33" i="1"/>
  <c r="E46" i="1"/>
  <c r="E34" i="1"/>
  <c r="C20" i="1"/>
  <c r="C19" i="1"/>
  <c r="G32" i="1" l="1"/>
  <c r="H30" i="1"/>
  <c r="F34" i="1"/>
  <c r="F33" i="1"/>
  <c r="F13" i="1"/>
  <c r="F14" i="1" s="1"/>
  <c r="F35" i="1" l="1"/>
  <c r="H32" i="1"/>
  <c r="G33" i="1"/>
  <c r="G34" i="1" s="1"/>
  <c r="G35" i="1" s="1"/>
  <c r="G36" i="1" s="1"/>
  <c r="G37" i="1" s="1"/>
  <c r="G38" i="1" s="1"/>
  <c r="G39" i="1" s="1"/>
  <c r="G40" i="1" s="1"/>
  <c r="G41" i="1" s="1"/>
  <c r="G13" i="1"/>
  <c r="F15" i="1"/>
  <c r="G14" i="1"/>
  <c r="H34" i="1" l="1"/>
  <c r="H33" i="1"/>
  <c r="F36" i="1"/>
  <c r="H35" i="1"/>
  <c r="G42" i="1"/>
  <c r="G43" i="1" s="1"/>
  <c r="G44" i="1" s="1"/>
  <c r="G45" i="1" s="1"/>
  <c r="G46" i="1" s="1"/>
  <c r="G47" i="1" s="1"/>
  <c r="G48" i="1" s="1"/>
  <c r="G49" i="1" s="1"/>
  <c r="G50" i="1" s="1"/>
  <c r="F16" i="1"/>
  <c r="G15" i="1"/>
  <c r="F37" i="1" l="1"/>
  <c r="H36" i="1"/>
  <c r="G51" i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F17" i="1"/>
  <c r="G16" i="1"/>
  <c r="F38" i="1" l="1"/>
  <c r="H37" i="1"/>
  <c r="G67" i="1"/>
  <c r="F18" i="1"/>
  <c r="G17" i="1"/>
  <c r="F39" i="1" l="1"/>
  <c r="H38" i="1"/>
  <c r="F19" i="1"/>
  <c r="G18" i="1"/>
  <c r="F40" i="1" l="1"/>
  <c r="H39" i="1"/>
  <c r="F20" i="1"/>
  <c r="G19" i="1"/>
  <c r="F41" i="1" l="1"/>
  <c r="H40" i="1"/>
  <c r="F21" i="1"/>
  <c r="F22" i="1" s="1"/>
  <c r="G20" i="1"/>
  <c r="G22" i="1" l="1"/>
  <c r="G23" i="1" s="1"/>
  <c r="G24" i="1" s="1"/>
  <c r="F23" i="1"/>
  <c r="F24" i="1" s="1"/>
  <c r="F25" i="1" s="1"/>
  <c r="F42" i="1"/>
  <c r="H41" i="1"/>
  <c r="G21" i="1"/>
  <c r="F26" i="1" l="1"/>
  <c r="F27" i="1" s="1"/>
  <c r="F28" i="1" s="1"/>
  <c r="F43" i="1"/>
  <c r="H42" i="1"/>
  <c r="F44" i="1" l="1"/>
  <c r="H43" i="1"/>
  <c r="H23" i="1"/>
  <c r="G25" i="1"/>
  <c r="H25" i="1" l="1"/>
  <c r="F45" i="1"/>
  <c r="H44" i="1"/>
  <c r="G26" i="1"/>
  <c r="H26" i="1" l="1"/>
  <c r="H45" i="1"/>
  <c r="F47" i="1"/>
  <c r="F46" i="1"/>
  <c r="H46" i="1" s="1"/>
  <c r="G27" i="1"/>
  <c r="H27" i="1" l="1"/>
  <c r="F48" i="1"/>
  <c r="H47" i="1"/>
  <c r="G28" i="1"/>
  <c r="H28" i="1" l="1"/>
  <c r="H48" i="1"/>
  <c r="F49" i="1"/>
  <c r="H49" i="1" s="1"/>
  <c r="F50" i="1"/>
  <c r="H50" i="1" l="1"/>
  <c r="F51" i="1"/>
  <c r="F52" i="1" l="1"/>
  <c r="H51" i="1"/>
  <c r="F53" i="1" l="1"/>
  <c r="H52" i="1"/>
  <c r="F54" i="1" l="1"/>
  <c r="H53" i="1"/>
  <c r="F55" i="1" l="1"/>
  <c r="H54" i="1"/>
  <c r="F56" i="1" l="1"/>
  <c r="H55" i="1"/>
  <c r="F57" i="1" l="1"/>
  <c r="H56" i="1"/>
  <c r="F58" i="1" l="1"/>
  <c r="H57" i="1"/>
  <c r="F59" i="1" l="1"/>
  <c r="H58" i="1"/>
  <c r="F60" i="1" l="1"/>
  <c r="H59" i="1"/>
  <c r="H60" i="1" l="1"/>
  <c r="F62" i="1"/>
  <c r="F61" i="1"/>
  <c r="H61" i="1" s="1"/>
  <c r="F63" i="1" l="1"/>
  <c r="H62" i="1"/>
  <c r="F64" i="1" l="1"/>
  <c r="H63" i="1"/>
  <c r="F65" i="1" l="1"/>
  <c r="H64" i="1"/>
  <c r="F66" i="1" l="1"/>
  <c r="H65" i="1"/>
  <c r="F67" i="1" l="1"/>
  <c r="H67" i="1" s="1"/>
  <c r="H66" i="1"/>
</calcChain>
</file>

<file path=xl/sharedStrings.xml><?xml version="1.0" encoding="utf-8"?>
<sst xmlns="http://schemas.openxmlformats.org/spreadsheetml/2006/main" count="74" uniqueCount="21">
  <si>
    <t>Annual Salary -  Enter Your Salary Amount</t>
  </si>
  <si>
    <t>Fiscal Year</t>
  </si>
  <si>
    <t>Monthly Pay Date</t>
  </si>
  <si>
    <t>Monthly Pay</t>
  </si>
  <si>
    <t>Biweekly Pay Date</t>
  </si>
  <si>
    <t>Biweekly Pay</t>
  </si>
  <si>
    <t>Monthly Cumulative</t>
  </si>
  <si>
    <t>Biweekly Cumulative</t>
  </si>
  <si>
    <t>Cash Flow Difference</t>
  </si>
  <si>
    <t xml:space="preserve">Monthly Salary </t>
  </si>
  <si>
    <t>FY 2024-2025</t>
  </si>
  <si>
    <t>FY 2025-2026</t>
  </si>
  <si>
    <t xml:space="preserve">Daily Rate </t>
  </si>
  <si>
    <t>12-Month Administrators and 12-Month Faculty:</t>
  </si>
  <si>
    <t>Biweekly Salary - 26 Pays</t>
  </si>
  <si>
    <t>Notes</t>
  </si>
  <si>
    <t>Transition Pay for 4/28 through 4/30</t>
  </si>
  <si>
    <t>Biweekly Payroll Starts 4/26/2025- Cashflow Comparison</t>
  </si>
  <si>
    <t>Pay Period covers 5/10 through 5/23</t>
  </si>
  <si>
    <t>Last monthly pay</t>
  </si>
  <si>
    <t>First full biweekly pay (4/26 through 5/9)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</si>
</sst>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0070C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  <xf numFmtId="15" fontId="0" fillId="2" borderId="0" xfId="0" applyNumberFormat="1" applyFill="1" applyAlignment="1">
      <alignment horizontal="center"/>
    </xf>
    <xf numFmtId="44" fontId="0" fillId="2" borderId="0" xfId="0" applyNumberFormat="1" applyFill="1"/>
    <xf numFmtId="0" fontId="0" fillId="2" borderId="0" xfId="0" applyFill="1"/>
    <xf numFmtId="44" fontId="0" fillId="2" borderId="0" xfId="0" applyNumberForma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4" fontId="5" fillId="0" borderId="0" xfId="1" applyFont="1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horizontal="center" wrapText="1"/>
    </xf>
    <xf numFmtId="14" fontId="0" fillId="2" borderId="0" xfId="0" applyNumberFormat="1" applyFill="1"/>
    <xf numFmtId="14" fontId="0" fillId="2" borderId="0" xfId="0" applyNumberFormat="1" applyFill="1" applyAlignment="1">
      <alignment horizontal="center"/>
    </xf>
    <xf numFmtId="164" fontId="7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wrapText="1"/>
    </xf>
    <xf numFmtId="14" fontId="2" fillId="2" borderId="0" xfId="0" applyNumberFormat="1" applyFont="1" applyFill="1"/>
    <xf numFmtId="44" fontId="2" fillId="2" borderId="0" xfId="0" applyNumberFormat="1" applyFont="1" applyFill="1" applyAlignment="1">
      <alignment horizontal="center"/>
    </xf>
    <xf numFmtId="44" fontId="2" fillId="0" borderId="0" xfId="0" applyNumberFormat="1" applyFont="1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4" fontId="2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center" vertical="top" shrinkToFit="1"/>
    </xf>
    <xf numFmtId="0" fontId="3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D54C-0768-43B2-8EC7-E15A1F3B16B5}">
  <dimension ref="A1:M68"/>
  <sheetViews>
    <sheetView tabSelected="1" zoomScale="150" zoomScaleNormal="150" workbookViewId="0">
      <pane ySplit="10" topLeftCell="A19" activePane="bottomLeft" state="frozen"/>
      <selection pane="bottomLeft" activeCell="D26" sqref="D26:H26"/>
    </sheetView>
  </sheetViews>
  <sheetFormatPr defaultRowHeight="15" x14ac:dyDescent="0.25"/>
  <cols>
    <col min="1" max="1" width="38.140625" bestFit="1" customWidth="1"/>
    <col min="2" max="2" width="11.28515625" bestFit="1" customWidth="1"/>
    <col min="3" max="3" width="11" bestFit="1" customWidth="1"/>
    <col min="4" max="4" width="11.140625" bestFit="1" customWidth="1"/>
    <col min="5" max="5" width="12.28515625" bestFit="1" customWidth="1"/>
    <col min="6" max="7" width="12" bestFit="1" customWidth="1"/>
    <col min="8" max="8" width="14.28515625" customWidth="1"/>
    <col min="9" max="9" width="33.28515625" style="24" customWidth="1"/>
    <col min="10" max="12" width="11" bestFit="1" customWidth="1"/>
    <col min="13" max="13" width="12" bestFit="1" customWidth="1"/>
  </cols>
  <sheetData>
    <row r="1" spans="1:9" ht="24" x14ac:dyDescent="0.4">
      <c r="A1" s="28" t="s">
        <v>17</v>
      </c>
      <c r="B1" s="28"/>
      <c r="C1" s="28"/>
      <c r="D1" s="28"/>
      <c r="E1" s="28"/>
      <c r="F1" s="28"/>
      <c r="G1" s="28"/>
      <c r="H1" s="28"/>
    </row>
    <row r="2" spans="1:9" ht="24" x14ac:dyDescent="0.4">
      <c r="B2" s="1"/>
      <c r="C2" s="1"/>
      <c r="D2" s="1"/>
      <c r="E2" s="1"/>
      <c r="F2" s="1"/>
      <c r="G2" s="1"/>
      <c r="H2" s="1"/>
    </row>
    <row r="3" spans="1:9" x14ac:dyDescent="0.25">
      <c r="A3" s="2" t="s">
        <v>13</v>
      </c>
      <c r="B3" s="3"/>
      <c r="C3" s="3"/>
      <c r="D3" s="3"/>
      <c r="F3" s="3"/>
      <c r="G3" s="3"/>
      <c r="H3" s="3"/>
    </row>
    <row r="4" spans="1:9" x14ac:dyDescent="0.25">
      <c r="A4" s="2"/>
      <c r="B4" s="3"/>
      <c r="C4" s="3"/>
      <c r="D4" s="3"/>
      <c r="F4" s="3"/>
      <c r="G4" s="3"/>
      <c r="H4" s="3"/>
    </row>
    <row r="5" spans="1:9" x14ac:dyDescent="0.25">
      <c r="A5" t="s">
        <v>0</v>
      </c>
      <c r="E5" s="12">
        <v>50000</v>
      </c>
    </row>
    <row r="6" spans="1:9" x14ac:dyDescent="0.25">
      <c r="A6" t="s">
        <v>9</v>
      </c>
      <c r="E6" s="4">
        <f>ROUND((E5/12),2)</f>
        <v>4166.67</v>
      </c>
      <c r="F6" s="5"/>
      <c r="H6" s="5"/>
    </row>
    <row r="7" spans="1:9" x14ac:dyDescent="0.25">
      <c r="A7" t="s">
        <v>14</v>
      </c>
      <c r="E7" s="4">
        <f>ROUND((E5/26),2)</f>
        <v>1923.08</v>
      </c>
      <c r="F7" s="5"/>
      <c r="H7" s="5"/>
    </row>
    <row r="8" spans="1:9" x14ac:dyDescent="0.25">
      <c r="A8" t="s">
        <v>12</v>
      </c>
      <c r="E8" s="4">
        <f>ROUND((E7/10),2)</f>
        <v>192.31</v>
      </c>
    </row>
    <row r="10" spans="1:9" ht="30" x14ac:dyDescent="0.25">
      <c r="A10" s="10" t="s">
        <v>1</v>
      </c>
      <c r="B10" s="10" t="s">
        <v>2</v>
      </c>
      <c r="C10" s="10" t="s">
        <v>3</v>
      </c>
      <c r="D10" s="11" t="s">
        <v>4</v>
      </c>
      <c r="E10" s="11" t="s">
        <v>5</v>
      </c>
      <c r="F10" s="10" t="s">
        <v>6</v>
      </c>
      <c r="G10" s="11" t="s">
        <v>7</v>
      </c>
      <c r="H10" s="10" t="s">
        <v>8</v>
      </c>
      <c r="I10" s="20" t="s">
        <v>15</v>
      </c>
    </row>
    <row r="11" spans="1:9" x14ac:dyDescent="0.25">
      <c r="A11" s="15"/>
      <c r="B11" s="15"/>
      <c r="C11" s="15"/>
      <c r="D11" s="15"/>
      <c r="E11" s="15"/>
      <c r="F11" s="15"/>
      <c r="G11" s="15"/>
      <c r="H11" s="15"/>
      <c r="I11" s="15"/>
    </row>
    <row r="12" spans="1:9" x14ac:dyDescent="0.25">
      <c r="A12" t="s">
        <v>10</v>
      </c>
      <c r="B12" s="18">
        <v>45504</v>
      </c>
      <c r="C12" s="5">
        <f>E6</f>
        <v>4166.67</v>
      </c>
      <c r="D12" s="16"/>
      <c r="E12" s="8"/>
      <c r="F12" s="5">
        <f>C12</f>
        <v>4166.67</v>
      </c>
      <c r="G12" s="7">
        <f t="shared" ref="G12:G22" si="0">F12</f>
        <v>4166.67</v>
      </c>
      <c r="I12" s="25"/>
    </row>
    <row r="13" spans="1:9" x14ac:dyDescent="0.25">
      <c r="A13" t="s">
        <v>10</v>
      </c>
      <c r="B13" s="18">
        <v>45534</v>
      </c>
      <c r="C13" s="5">
        <f>E6</f>
        <v>4166.67</v>
      </c>
      <c r="D13" s="16"/>
      <c r="E13" s="8"/>
      <c r="F13" s="5">
        <f>F12+C13</f>
        <v>8333.34</v>
      </c>
      <c r="G13" s="7">
        <f t="shared" si="0"/>
        <v>8333.34</v>
      </c>
      <c r="I13" s="25"/>
    </row>
    <row r="14" spans="1:9" x14ac:dyDescent="0.25">
      <c r="A14" t="s">
        <v>10</v>
      </c>
      <c r="B14" s="18">
        <v>45565</v>
      </c>
      <c r="C14" s="5">
        <f>E6</f>
        <v>4166.67</v>
      </c>
      <c r="D14" s="16"/>
      <c r="E14" s="8"/>
      <c r="F14" s="5">
        <f>F13+C14</f>
        <v>12500.01</v>
      </c>
      <c r="G14" s="7">
        <f t="shared" si="0"/>
        <v>12500.01</v>
      </c>
      <c r="I14" s="25"/>
    </row>
    <row r="15" spans="1:9" x14ac:dyDescent="0.25">
      <c r="A15" t="s">
        <v>10</v>
      </c>
      <c r="B15" s="18">
        <v>45596</v>
      </c>
      <c r="C15" s="5">
        <f>E6</f>
        <v>4166.67</v>
      </c>
      <c r="D15" s="16"/>
      <c r="E15" s="8"/>
      <c r="F15" s="5">
        <f t="shared" ref="F15:F21" si="1">F14+C15</f>
        <v>16666.68</v>
      </c>
      <c r="G15" s="7">
        <f t="shared" si="0"/>
        <v>16666.68</v>
      </c>
      <c r="I15" s="25"/>
    </row>
    <row r="16" spans="1:9" x14ac:dyDescent="0.25">
      <c r="A16" t="s">
        <v>10</v>
      </c>
      <c r="B16" s="18">
        <v>45623</v>
      </c>
      <c r="C16" s="5">
        <f>E6</f>
        <v>4166.67</v>
      </c>
      <c r="D16" s="16"/>
      <c r="E16" s="8"/>
      <c r="F16" s="5">
        <f t="shared" si="1"/>
        <v>20833.349999999999</v>
      </c>
      <c r="G16" s="7">
        <f t="shared" si="0"/>
        <v>20833.349999999999</v>
      </c>
      <c r="I16" s="25"/>
    </row>
    <row r="17" spans="1:13" x14ac:dyDescent="0.25">
      <c r="A17" t="s">
        <v>10</v>
      </c>
      <c r="B17" s="18">
        <v>45657</v>
      </c>
      <c r="C17" s="5">
        <f>E6</f>
        <v>4166.67</v>
      </c>
      <c r="D17" s="16"/>
      <c r="E17" s="8"/>
      <c r="F17" s="5">
        <f t="shared" si="1"/>
        <v>25000.019999999997</v>
      </c>
      <c r="G17" s="7">
        <f t="shared" si="0"/>
        <v>25000.019999999997</v>
      </c>
      <c r="I17" s="25"/>
    </row>
    <row r="18" spans="1:13" x14ac:dyDescent="0.25">
      <c r="A18" t="s">
        <v>10</v>
      </c>
      <c r="B18" s="18">
        <v>45688</v>
      </c>
      <c r="C18" s="5">
        <f>E6</f>
        <v>4166.67</v>
      </c>
      <c r="D18" s="16"/>
      <c r="E18" s="8"/>
      <c r="F18" s="5">
        <f t="shared" si="1"/>
        <v>29166.689999999995</v>
      </c>
      <c r="G18" s="7">
        <f t="shared" si="0"/>
        <v>29166.689999999995</v>
      </c>
      <c r="I18" s="25"/>
    </row>
    <row r="19" spans="1:13" x14ac:dyDescent="0.25">
      <c r="A19" t="s">
        <v>10</v>
      </c>
      <c r="B19" s="18">
        <v>45716</v>
      </c>
      <c r="C19" s="5">
        <f>E6</f>
        <v>4166.67</v>
      </c>
      <c r="D19" s="16"/>
      <c r="E19" s="8"/>
      <c r="F19" s="5">
        <f t="shared" si="1"/>
        <v>33333.359999999993</v>
      </c>
      <c r="G19" s="7">
        <f t="shared" si="0"/>
        <v>33333.359999999993</v>
      </c>
      <c r="I19" s="25"/>
    </row>
    <row r="20" spans="1:13" x14ac:dyDescent="0.25">
      <c r="A20" t="s">
        <v>10</v>
      </c>
      <c r="B20" s="18">
        <v>45747</v>
      </c>
      <c r="C20" s="5">
        <f>E6</f>
        <v>4166.67</v>
      </c>
      <c r="D20" s="16"/>
      <c r="E20" s="8"/>
      <c r="F20" s="5">
        <f t="shared" si="1"/>
        <v>37500.029999999992</v>
      </c>
      <c r="G20" s="7">
        <f t="shared" si="0"/>
        <v>37500.029999999992</v>
      </c>
      <c r="I20" s="25"/>
    </row>
    <row r="21" spans="1:13" x14ac:dyDescent="0.25">
      <c r="A21" t="s">
        <v>10</v>
      </c>
      <c r="B21" s="27">
        <v>45777</v>
      </c>
      <c r="C21" s="23">
        <f>(19/22)*E6</f>
        <v>3598.4877272727272</v>
      </c>
      <c r="D21" s="16"/>
      <c r="E21" s="8"/>
      <c r="F21" s="5">
        <f t="shared" si="1"/>
        <v>41098.517727272716</v>
      </c>
      <c r="G21" s="7">
        <f t="shared" si="0"/>
        <v>41098.517727272716</v>
      </c>
      <c r="I21" s="26" t="s">
        <v>19</v>
      </c>
      <c r="K21" s="5"/>
      <c r="L21" s="5"/>
      <c r="M21" s="5"/>
    </row>
    <row r="22" spans="1:13" ht="30" x14ac:dyDescent="0.25">
      <c r="A22" t="s">
        <v>10</v>
      </c>
      <c r="B22" s="27">
        <v>45777</v>
      </c>
      <c r="C22" s="23">
        <f>E8*3</f>
        <v>576.93000000000006</v>
      </c>
      <c r="D22" s="7"/>
      <c r="E22" s="8"/>
      <c r="F22" s="5">
        <f>F21+C22</f>
        <v>41675.447727272716</v>
      </c>
      <c r="G22" s="7">
        <f t="shared" si="0"/>
        <v>41675.447727272716</v>
      </c>
      <c r="I22" s="26" t="s">
        <v>16</v>
      </c>
      <c r="K22" s="5"/>
      <c r="L22" s="5"/>
      <c r="M22" s="5"/>
    </row>
    <row r="23" spans="1:13" ht="30" x14ac:dyDescent="0.25">
      <c r="A23" t="s">
        <v>10</v>
      </c>
      <c r="B23" s="19"/>
      <c r="D23" s="21">
        <v>45793</v>
      </c>
      <c r="E23" s="22">
        <f>E7</f>
        <v>1923.08</v>
      </c>
      <c r="F23" s="5">
        <f>F22</f>
        <v>41675.447727272716</v>
      </c>
      <c r="G23" s="7">
        <f>G22+E23</f>
        <v>43598.527727272718</v>
      </c>
      <c r="H23" s="5">
        <f t="shared" ref="H23:H28" si="2">G23-F23</f>
        <v>1923.0800000000017</v>
      </c>
      <c r="I23" s="26" t="s">
        <v>20</v>
      </c>
      <c r="K23" s="5"/>
      <c r="M23" s="5"/>
    </row>
    <row r="24" spans="1:13" ht="30" x14ac:dyDescent="0.25">
      <c r="A24" t="s">
        <v>10</v>
      </c>
      <c r="B24" s="19"/>
      <c r="D24" s="21">
        <v>45807</v>
      </c>
      <c r="E24" s="22">
        <f>E7</f>
        <v>1923.08</v>
      </c>
      <c r="F24" s="5">
        <f>F23</f>
        <v>41675.447727272716</v>
      </c>
      <c r="G24" s="7">
        <f>G23+E24</f>
        <v>45521.60772727272</v>
      </c>
      <c r="H24" s="5"/>
      <c r="I24" s="26" t="s">
        <v>18</v>
      </c>
      <c r="K24" s="5"/>
    </row>
    <row r="25" spans="1:13" x14ac:dyDescent="0.25">
      <c r="A25" t="s">
        <v>10</v>
      </c>
      <c r="B25" s="18">
        <v>45807</v>
      </c>
      <c r="C25" s="5">
        <f>E6</f>
        <v>4166.67</v>
      </c>
      <c r="D25" s="17"/>
      <c r="E25" s="8"/>
      <c r="F25" s="5">
        <f>F24+C25</f>
        <v>45842.117727272715</v>
      </c>
      <c r="G25" s="7">
        <f>G24</f>
        <v>45521.60772727272</v>
      </c>
      <c r="H25" s="5">
        <f t="shared" si="2"/>
        <v>-320.50999999999476</v>
      </c>
      <c r="I25" s="25"/>
      <c r="J25" s="5"/>
      <c r="K25" s="5"/>
      <c r="L25" s="5"/>
      <c r="M25" s="5"/>
    </row>
    <row r="26" spans="1:13" x14ac:dyDescent="0.25">
      <c r="A26" t="s">
        <v>10</v>
      </c>
      <c r="B26" s="18"/>
      <c r="D26" s="17">
        <v>45821</v>
      </c>
      <c r="E26" s="9">
        <f>E7</f>
        <v>1923.08</v>
      </c>
      <c r="F26" s="5">
        <f>F25</f>
        <v>45842.117727272715</v>
      </c>
      <c r="G26" s="7">
        <f>G25+E26</f>
        <v>47444.687727272722</v>
      </c>
      <c r="H26" s="5">
        <f t="shared" si="2"/>
        <v>1602.570000000007</v>
      </c>
      <c r="I26" s="25"/>
    </row>
    <row r="27" spans="1:13" x14ac:dyDescent="0.25">
      <c r="A27" t="s">
        <v>10</v>
      </c>
      <c r="B27" s="18"/>
      <c r="D27" s="16">
        <v>45835</v>
      </c>
      <c r="E27" s="9">
        <f>E7</f>
        <v>1923.08</v>
      </c>
      <c r="F27" s="5">
        <f>F26</f>
        <v>45842.117727272715</v>
      </c>
      <c r="G27" s="7">
        <f>G26+E27</f>
        <v>49367.767727272723</v>
      </c>
      <c r="H27" s="5">
        <f t="shared" si="2"/>
        <v>3525.6500000000087</v>
      </c>
      <c r="I27" s="26"/>
    </row>
    <row r="28" spans="1:13" x14ac:dyDescent="0.25">
      <c r="A28" t="s">
        <v>10</v>
      </c>
      <c r="B28" s="18">
        <v>45838</v>
      </c>
      <c r="C28" s="5">
        <f>E6</f>
        <v>4166.67</v>
      </c>
      <c r="D28" s="17"/>
      <c r="E28" s="8"/>
      <c r="F28" s="5">
        <f>F27+C28</f>
        <v>50008.787727272713</v>
      </c>
      <c r="G28" s="7">
        <f>G27</f>
        <v>49367.767727272723</v>
      </c>
      <c r="H28" s="5">
        <f t="shared" si="2"/>
        <v>-641.01999999998952</v>
      </c>
      <c r="I28" s="25"/>
      <c r="J28" s="5"/>
      <c r="K28" s="5"/>
    </row>
    <row r="29" spans="1:13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5"/>
      <c r="K29" s="5"/>
    </row>
    <row r="30" spans="1:13" x14ac:dyDescent="0.25">
      <c r="A30" t="s">
        <v>11</v>
      </c>
      <c r="B30" s="18"/>
      <c r="D30" s="17">
        <v>45849</v>
      </c>
      <c r="E30" s="9">
        <f>E7</f>
        <v>1923.08</v>
      </c>
      <c r="F30" s="5"/>
      <c r="G30" s="7">
        <f>E30</f>
        <v>1923.08</v>
      </c>
      <c r="H30" s="5">
        <f>G30-F30</f>
        <v>1923.08</v>
      </c>
      <c r="I30" s="25"/>
    </row>
    <row r="31" spans="1:13" x14ac:dyDescent="0.25">
      <c r="A31" t="s">
        <v>11</v>
      </c>
      <c r="B31" s="18"/>
      <c r="D31" s="16">
        <v>45863</v>
      </c>
      <c r="E31" s="9">
        <f>E7</f>
        <v>1923.08</v>
      </c>
      <c r="F31" s="5"/>
      <c r="G31" s="7">
        <f>E31</f>
        <v>1923.08</v>
      </c>
      <c r="H31" s="5">
        <f>G31-F31</f>
        <v>1923.08</v>
      </c>
      <c r="I31" s="25"/>
    </row>
    <row r="32" spans="1:13" x14ac:dyDescent="0.25">
      <c r="A32" t="s">
        <v>11</v>
      </c>
      <c r="B32" s="18">
        <v>45869</v>
      </c>
      <c r="C32" s="5">
        <f>E6</f>
        <v>4166.67</v>
      </c>
      <c r="D32" s="17"/>
      <c r="E32" s="8"/>
      <c r="F32" s="5">
        <f>C32</f>
        <v>4166.67</v>
      </c>
      <c r="G32" s="7">
        <f>G30+G31</f>
        <v>3846.16</v>
      </c>
      <c r="H32" s="5">
        <f>G32-F32</f>
        <v>-320.51000000000022</v>
      </c>
      <c r="I32" s="25"/>
    </row>
    <row r="33" spans="1:9" x14ac:dyDescent="0.25">
      <c r="A33" t="s">
        <v>11</v>
      </c>
      <c r="B33" s="18"/>
      <c r="D33" s="17">
        <v>45877</v>
      </c>
      <c r="E33" s="9">
        <f>E7</f>
        <v>1923.08</v>
      </c>
      <c r="F33" s="5">
        <f>F32</f>
        <v>4166.67</v>
      </c>
      <c r="G33" s="7">
        <f>G32+E33</f>
        <v>5769.24</v>
      </c>
      <c r="H33" s="5">
        <f t="shared" ref="H33:H67" si="3">G33-F33</f>
        <v>1602.5699999999997</v>
      </c>
      <c r="I33" s="25"/>
    </row>
    <row r="34" spans="1:9" x14ac:dyDescent="0.25">
      <c r="A34" t="s">
        <v>11</v>
      </c>
      <c r="B34" s="18"/>
      <c r="D34" s="16">
        <v>45891</v>
      </c>
      <c r="E34" s="9">
        <f>E7</f>
        <v>1923.08</v>
      </c>
      <c r="F34" s="5">
        <f>F32</f>
        <v>4166.67</v>
      </c>
      <c r="G34" s="7">
        <f>G33+E34</f>
        <v>7692.32</v>
      </c>
      <c r="H34" s="5">
        <f t="shared" si="3"/>
        <v>3525.6499999999996</v>
      </c>
      <c r="I34" s="25"/>
    </row>
    <row r="35" spans="1:9" x14ac:dyDescent="0.25">
      <c r="A35" t="s">
        <v>11</v>
      </c>
      <c r="B35" s="18">
        <v>45898</v>
      </c>
      <c r="C35" s="5">
        <f>E6</f>
        <v>4166.67</v>
      </c>
      <c r="D35" s="17"/>
      <c r="E35" s="6"/>
      <c r="F35" s="5">
        <f>F34+C35</f>
        <v>8333.34</v>
      </c>
      <c r="G35" s="7">
        <f>G34</f>
        <v>7692.32</v>
      </c>
      <c r="H35" s="5">
        <f t="shared" si="3"/>
        <v>-641.02000000000044</v>
      </c>
      <c r="I35" s="25"/>
    </row>
    <row r="36" spans="1:9" x14ac:dyDescent="0.25">
      <c r="A36" t="s">
        <v>11</v>
      </c>
      <c r="B36" s="18"/>
      <c r="D36" s="17">
        <v>45905</v>
      </c>
      <c r="E36" s="9">
        <f>E7</f>
        <v>1923.08</v>
      </c>
      <c r="F36" s="5">
        <f>F35</f>
        <v>8333.34</v>
      </c>
      <c r="G36" s="7">
        <f>G35+E36</f>
        <v>9615.4</v>
      </c>
      <c r="H36" s="5">
        <f t="shared" si="3"/>
        <v>1282.0599999999995</v>
      </c>
      <c r="I36" s="25"/>
    </row>
    <row r="37" spans="1:9" x14ac:dyDescent="0.25">
      <c r="A37" t="s">
        <v>11</v>
      </c>
      <c r="B37" s="18"/>
      <c r="D37" s="17">
        <v>45919</v>
      </c>
      <c r="E37" s="9">
        <f>E7</f>
        <v>1923.08</v>
      </c>
      <c r="F37" s="5">
        <f>F36</f>
        <v>8333.34</v>
      </c>
      <c r="G37" s="7">
        <f>G36+E37</f>
        <v>11538.48</v>
      </c>
      <c r="H37" s="5">
        <f t="shared" si="3"/>
        <v>3205.1399999999994</v>
      </c>
      <c r="I37" s="25"/>
    </row>
    <row r="38" spans="1:9" x14ac:dyDescent="0.25">
      <c r="A38" t="s">
        <v>11</v>
      </c>
      <c r="B38" s="18">
        <v>45930</v>
      </c>
      <c r="C38" s="5">
        <f>E6</f>
        <v>4166.67</v>
      </c>
      <c r="D38" s="17"/>
      <c r="E38" s="6"/>
      <c r="F38" s="5">
        <f>F37+C38</f>
        <v>12500.01</v>
      </c>
      <c r="G38" s="7">
        <f>G37</f>
        <v>11538.48</v>
      </c>
      <c r="H38" s="5">
        <f t="shared" si="3"/>
        <v>-961.53000000000065</v>
      </c>
      <c r="I38" s="25"/>
    </row>
    <row r="39" spans="1:9" x14ac:dyDescent="0.25">
      <c r="A39" t="s">
        <v>11</v>
      </c>
      <c r="B39" s="18"/>
      <c r="D39" s="17">
        <v>45933</v>
      </c>
      <c r="E39" s="9">
        <f>E7</f>
        <v>1923.08</v>
      </c>
      <c r="F39" s="5">
        <f>F38</f>
        <v>12500.01</v>
      </c>
      <c r="G39" s="7">
        <f>G38+E39</f>
        <v>13461.56</v>
      </c>
      <c r="H39" s="5">
        <f t="shared" si="3"/>
        <v>961.54999999999927</v>
      </c>
      <c r="I39" s="25"/>
    </row>
    <row r="40" spans="1:9" x14ac:dyDescent="0.25">
      <c r="A40" t="s">
        <v>11</v>
      </c>
      <c r="B40" s="18"/>
      <c r="D40" s="17">
        <v>45947</v>
      </c>
      <c r="E40" s="9">
        <f>E7</f>
        <v>1923.08</v>
      </c>
      <c r="F40" s="5">
        <f>F39</f>
        <v>12500.01</v>
      </c>
      <c r="G40" s="7">
        <f>G39+E40</f>
        <v>15384.64</v>
      </c>
      <c r="H40" s="5">
        <f t="shared" si="3"/>
        <v>2884.6299999999992</v>
      </c>
      <c r="I40" s="25"/>
    </row>
    <row r="41" spans="1:9" x14ac:dyDescent="0.25">
      <c r="A41" t="s">
        <v>11</v>
      </c>
      <c r="B41" s="18"/>
      <c r="D41" s="17">
        <v>45961</v>
      </c>
      <c r="E41" s="9">
        <f>E7</f>
        <v>1923.08</v>
      </c>
      <c r="F41" s="5">
        <f>F40</f>
        <v>12500.01</v>
      </c>
      <c r="G41" s="7">
        <f>G40+E41</f>
        <v>17307.72</v>
      </c>
      <c r="H41" s="5">
        <f t="shared" si="3"/>
        <v>4807.7100000000009</v>
      </c>
      <c r="I41" s="25"/>
    </row>
    <row r="42" spans="1:9" x14ac:dyDescent="0.25">
      <c r="A42" t="s">
        <v>11</v>
      </c>
      <c r="B42" s="18">
        <v>45961</v>
      </c>
      <c r="C42" s="5">
        <f>E6</f>
        <v>4166.67</v>
      </c>
      <c r="D42" s="17"/>
      <c r="E42" s="6"/>
      <c r="F42" s="5">
        <f>F41+C42</f>
        <v>16666.68</v>
      </c>
      <c r="G42" s="7">
        <f>G41</f>
        <v>17307.72</v>
      </c>
      <c r="H42" s="5">
        <f t="shared" si="3"/>
        <v>641.04000000000087</v>
      </c>
      <c r="I42" s="25"/>
    </row>
    <row r="43" spans="1:9" x14ac:dyDescent="0.25">
      <c r="A43" t="s">
        <v>11</v>
      </c>
      <c r="B43" s="18"/>
      <c r="D43" s="17">
        <v>45975</v>
      </c>
      <c r="E43" s="9">
        <f>E7</f>
        <v>1923.08</v>
      </c>
      <c r="F43" s="5">
        <f>F42</f>
        <v>16666.68</v>
      </c>
      <c r="G43" s="7">
        <f>G42+E43</f>
        <v>19230.800000000003</v>
      </c>
      <c r="H43" s="5">
        <f t="shared" si="3"/>
        <v>2564.1200000000026</v>
      </c>
      <c r="I43" s="25"/>
    </row>
    <row r="44" spans="1:9" x14ac:dyDescent="0.25">
      <c r="A44" t="s">
        <v>11</v>
      </c>
      <c r="B44" s="18"/>
      <c r="D44" s="17">
        <v>45987</v>
      </c>
      <c r="E44" s="9">
        <f>E7</f>
        <v>1923.08</v>
      </c>
      <c r="F44" s="5">
        <f>F43</f>
        <v>16666.68</v>
      </c>
      <c r="G44" s="7">
        <f>G43+E44</f>
        <v>21153.880000000005</v>
      </c>
      <c r="H44" s="5">
        <f t="shared" si="3"/>
        <v>4487.2000000000044</v>
      </c>
      <c r="I44" s="25"/>
    </row>
    <row r="45" spans="1:9" x14ac:dyDescent="0.25">
      <c r="A45" t="s">
        <v>11</v>
      </c>
      <c r="B45" s="18">
        <v>45987</v>
      </c>
      <c r="C45" s="5">
        <f>E6</f>
        <v>4166.67</v>
      </c>
      <c r="D45" s="17"/>
      <c r="E45" s="6"/>
      <c r="F45" s="5">
        <f>F44+C45</f>
        <v>20833.349999999999</v>
      </c>
      <c r="G45" s="7">
        <f>G44</f>
        <v>21153.880000000005</v>
      </c>
      <c r="H45" s="5">
        <f t="shared" si="3"/>
        <v>320.53000000000611</v>
      </c>
      <c r="I45" s="25"/>
    </row>
    <row r="46" spans="1:9" x14ac:dyDescent="0.25">
      <c r="A46" t="s">
        <v>11</v>
      </c>
      <c r="B46" s="18"/>
      <c r="D46" s="17">
        <v>46003</v>
      </c>
      <c r="E46" s="9">
        <f>E7</f>
        <v>1923.08</v>
      </c>
      <c r="F46" s="5">
        <f>F45</f>
        <v>20833.349999999999</v>
      </c>
      <c r="G46" s="7">
        <f>G45+E46</f>
        <v>23076.960000000006</v>
      </c>
      <c r="H46" s="5">
        <f t="shared" si="3"/>
        <v>2243.6100000000079</v>
      </c>
      <c r="I46" s="25"/>
    </row>
    <row r="47" spans="1:9" x14ac:dyDescent="0.25">
      <c r="A47" t="s">
        <v>11</v>
      </c>
      <c r="B47" s="18"/>
      <c r="D47" s="17">
        <v>46017</v>
      </c>
      <c r="E47" s="9">
        <f>E7</f>
        <v>1923.08</v>
      </c>
      <c r="F47" s="5">
        <f>F45</f>
        <v>20833.349999999999</v>
      </c>
      <c r="G47" s="7">
        <f>G46+E47</f>
        <v>25000.040000000008</v>
      </c>
      <c r="H47" s="5">
        <f t="shared" si="3"/>
        <v>4166.6900000000096</v>
      </c>
      <c r="I47" s="25"/>
    </row>
    <row r="48" spans="1:9" x14ac:dyDescent="0.25">
      <c r="A48" t="s">
        <v>11</v>
      </c>
      <c r="B48" s="18">
        <v>46022</v>
      </c>
      <c r="C48" s="5">
        <f>E6</f>
        <v>4166.67</v>
      </c>
      <c r="D48" s="17"/>
      <c r="E48" s="9"/>
      <c r="F48" s="5">
        <f>F47+C48</f>
        <v>25000.019999999997</v>
      </c>
      <c r="G48" s="7">
        <f>G47</f>
        <v>25000.040000000008</v>
      </c>
      <c r="H48" s="5">
        <f t="shared" si="3"/>
        <v>2.0000000011350494E-2</v>
      </c>
      <c r="I48" s="25"/>
    </row>
    <row r="49" spans="1:9" x14ac:dyDescent="0.25">
      <c r="A49" t="s">
        <v>11</v>
      </c>
      <c r="B49" s="18"/>
      <c r="D49" s="17">
        <v>46031</v>
      </c>
      <c r="E49" s="9">
        <f>E7</f>
        <v>1923.08</v>
      </c>
      <c r="F49" s="5">
        <f>F48</f>
        <v>25000.019999999997</v>
      </c>
      <c r="G49" s="7">
        <f>G48+E49</f>
        <v>26923.12000000001</v>
      </c>
      <c r="H49" s="5">
        <f t="shared" si="3"/>
        <v>1923.1000000000131</v>
      </c>
      <c r="I49" s="25"/>
    </row>
    <row r="50" spans="1:9" x14ac:dyDescent="0.25">
      <c r="A50" t="s">
        <v>11</v>
      </c>
      <c r="B50" s="18"/>
      <c r="D50" s="16">
        <v>46045</v>
      </c>
      <c r="E50" s="9">
        <f>E7</f>
        <v>1923.08</v>
      </c>
      <c r="F50" s="5">
        <f>F48</f>
        <v>25000.019999999997</v>
      </c>
      <c r="G50" s="7">
        <f>G49+E50</f>
        <v>28846.200000000012</v>
      </c>
      <c r="H50" s="5">
        <f t="shared" si="3"/>
        <v>3846.1800000000148</v>
      </c>
      <c r="I50" s="25"/>
    </row>
    <row r="51" spans="1:9" x14ac:dyDescent="0.25">
      <c r="A51" t="s">
        <v>11</v>
      </c>
      <c r="B51" s="18">
        <v>46052</v>
      </c>
      <c r="C51" s="5">
        <f>E6</f>
        <v>4166.67</v>
      </c>
      <c r="D51" s="17"/>
      <c r="E51" s="6"/>
      <c r="F51" s="5">
        <f>F50+C51</f>
        <v>29166.689999999995</v>
      </c>
      <c r="G51" s="7">
        <f>G50</f>
        <v>28846.200000000012</v>
      </c>
      <c r="H51" s="5">
        <f t="shared" si="3"/>
        <v>-320.48999999998341</v>
      </c>
      <c r="I51" s="25"/>
    </row>
    <row r="52" spans="1:9" x14ac:dyDescent="0.25">
      <c r="A52" t="s">
        <v>11</v>
      </c>
      <c r="B52" s="18"/>
      <c r="D52" s="17">
        <v>46059</v>
      </c>
      <c r="E52" s="9">
        <f>E7</f>
        <v>1923.08</v>
      </c>
      <c r="F52" s="5">
        <f>F51</f>
        <v>29166.689999999995</v>
      </c>
      <c r="G52" s="7">
        <f>G51+E52</f>
        <v>30769.280000000013</v>
      </c>
      <c r="H52" s="5">
        <f t="shared" si="3"/>
        <v>1602.5900000000183</v>
      </c>
      <c r="I52" s="25"/>
    </row>
    <row r="53" spans="1:9" x14ac:dyDescent="0.25">
      <c r="A53" t="s">
        <v>11</v>
      </c>
      <c r="B53" s="18"/>
      <c r="D53" s="17">
        <v>46073</v>
      </c>
      <c r="E53" s="9">
        <f>E7</f>
        <v>1923.08</v>
      </c>
      <c r="F53" s="5">
        <f>F52</f>
        <v>29166.689999999995</v>
      </c>
      <c r="G53" s="7">
        <f>G52+E53</f>
        <v>32692.360000000015</v>
      </c>
      <c r="H53" s="5">
        <f t="shared" si="3"/>
        <v>3525.6700000000201</v>
      </c>
      <c r="I53" s="25"/>
    </row>
    <row r="54" spans="1:9" x14ac:dyDescent="0.25">
      <c r="A54" t="s">
        <v>11</v>
      </c>
      <c r="B54" s="18">
        <v>46080</v>
      </c>
      <c r="C54" s="5">
        <f>E6</f>
        <v>4166.67</v>
      </c>
      <c r="D54" s="17"/>
      <c r="E54" s="6"/>
      <c r="F54" s="5">
        <f>F53+C54</f>
        <v>33333.359999999993</v>
      </c>
      <c r="G54" s="7">
        <f>G53</f>
        <v>32692.360000000015</v>
      </c>
      <c r="H54" s="5">
        <f t="shared" si="3"/>
        <v>-640.99999999997817</v>
      </c>
      <c r="I54" s="25"/>
    </row>
    <row r="55" spans="1:9" x14ac:dyDescent="0.25">
      <c r="A55" t="s">
        <v>11</v>
      </c>
      <c r="B55" s="18"/>
      <c r="D55" s="17">
        <v>46059</v>
      </c>
      <c r="E55" s="9">
        <f>E7</f>
        <v>1923.08</v>
      </c>
      <c r="F55" s="5">
        <f>F54</f>
        <v>33333.359999999993</v>
      </c>
      <c r="G55" s="7">
        <f>G54+E55</f>
        <v>34615.440000000017</v>
      </c>
      <c r="H55" s="5">
        <f t="shared" si="3"/>
        <v>1282.0800000000236</v>
      </c>
      <c r="I55" s="25"/>
    </row>
    <row r="56" spans="1:9" x14ac:dyDescent="0.25">
      <c r="A56" t="s">
        <v>11</v>
      </c>
      <c r="B56" s="18"/>
      <c r="D56" s="17">
        <v>46073</v>
      </c>
      <c r="E56" s="9">
        <f>E7</f>
        <v>1923.08</v>
      </c>
      <c r="F56" s="5">
        <f>F55</f>
        <v>33333.359999999993</v>
      </c>
      <c r="G56" s="7">
        <f>G55+E56</f>
        <v>36538.520000000019</v>
      </c>
      <c r="H56" s="5">
        <f t="shared" si="3"/>
        <v>3205.1600000000253</v>
      </c>
      <c r="I56" s="25"/>
    </row>
    <row r="57" spans="1:9" x14ac:dyDescent="0.25">
      <c r="A57" t="s">
        <v>11</v>
      </c>
      <c r="B57" s="18">
        <v>46112</v>
      </c>
      <c r="C57" s="5">
        <f>E6</f>
        <v>4166.67</v>
      </c>
      <c r="D57" s="17"/>
      <c r="E57" s="6"/>
      <c r="F57" s="5">
        <f>F56+C57</f>
        <v>37500.029999999992</v>
      </c>
      <c r="G57" s="7">
        <f>G56</f>
        <v>36538.520000000019</v>
      </c>
      <c r="H57" s="5">
        <f t="shared" si="3"/>
        <v>-961.50999999997293</v>
      </c>
      <c r="I57" s="25"/>
    </row>
    <row r="58" spans="1:9" x14ac:dyDescent="0.25">
      <c r="A58" t="s">
        <v>11</v>
      </c>
      <c r="B58" s="18"/>
      <c r="D58" s="17">
        <v>46087</v>
      </c>
      <c r="E58" s="9">
        <f>E7</f>
        <v>1923.08</v>
      </c>
      <c r="F58" s="5">
        <f>F57</f>
        <v>37500.029999999992</v>
      </c>
      <c r="G58" s="7">
        <f>G57+E58</f>
        <v>38461.60000000002</v>
      </c>
      <c r="H58" s="5">
        <f t="shared" si="3"/>
        <v>961.57000000002881</v>
      </c>
      <c r="I58" s="25"/>
    </row>
    <row r="59" spans="1:9" x14ac:dyDescent="0.25">
      <c r="A59" t="s">
        <v>11</v>
      </c>
      <c r="B59" s="18"/>
      <c r="D59" s="17">
        <v>46132</v>
      </c>
      <c r="E59" s="9">
        <f>E7</f>
        <v>1923.08</v>
      </c>
      <c r="F59" s="5">
        <f>F58</f>
        <v>37500.029999999992</v>
      </c>
      <c r="G59" s="7">
        <f>G58+E59</f>
        <v>40384.680000000022</v>
      </c>
      <c r="H59" s="5">
        <f t="shared" si="3"/>
        <v>2884.6500000000306</v>
      </c>
      <c r="I59" s="25"/>
    </row>
    <row r="60" spans="1:9" x14ac:dyDescent="0.25">
      <c r="A60" t="s">
        <v>11</v>
      </c>
      <c r="B60" s="18">
        <v>46142</v>
      </c>
      <c r="C60" s="5">
        <f>E6</f>
        <v>4166.67</v>
      </c>
      <c r="D60" s="17"/>
      <c r="E60" s="9"/>
      <c r="F60" s="5">
        <f>F59+C60</f>
        <v>41666.69999999999</v>
      </c>
      <c r="G60" s="7">
        <f>G59</f>
        <v>40384.680000000022</v>
      </c>
      <c r="H60" s="5">
        <f t="shared" si="3"/>
        <v>-1282.0199999999677</v>
      </c>
      <c r="I60" s="25"/>
    </row>
    <row r="61" spans="1:9" x14ac:dyDescent="0.25">
      <c r="A61" t="s">
        <v>11</v>
      </c>
      <c r="B61" s="18"/>
      <c r="D61" s="17">
        <f>D59+14</f>
        <v>46146</v>
      </c>
      <c r="E61" s="9">
        <f>E7</f>
        <v>1923.08</v>
      </c>
      <c r="F61" s="5">
        <f>F60</f>
        <v>41666.69999999999</v>
      </c>
      <c r="G61" s="7">
        <f>G60+E61</f>
        <v>42307.760000000024</v>
      </c>
      <c r="H61" s="5">
        <f t="shared" si="3"/>
        <v>641.06000000003405</v>
      </c>
      <c r="I61" s="25"/>
    </row>
    <row r="62" spans="1:9" x14ac:dyDescent="0.25">
      <c r="A62" t="s">
        <v>11</v>
      </c>
      <c r="B62" s="18"/>
      <c r="D62" s="17">
        <f>D61+14</f>
        <v>46160</v>
      </c>
      <c r="E62" s="9">
        <f>E7</f>
        <v>1923.08</v>
      </c>
      <c r="F62" s="5">
        <f>F60</f>
        <v>41666.69999999999</v>
      </c>
      <c r="G62" s="7">
        <f>G61+E62</f>
        <v>44230.840000000026</v>
      </c>
      <c r="H62" s="5">
        <f t="shared" si="3"/>
        <v>2564.1400000000358</v>
      </c>
      <c r="I62" s="25"/>
    </row>
    <row r="63" spans="1:9" x14ac:dyDescent="0.25">
      <c r="A63" t="s">
        <v>11</v>
      </c>
      <c r="B63" s="18">
        <v>46171</v>
      </c>
      <c r="C63" s="5">
        <f>E6</f>
        <v>4166.67</v>
      </c>
      <c r="D63" s="17"/>
      <c r="E63" s="6"/>
      <c r="F63" s="5">
        <f>F62+C63</f>
        <v>45833.369999999988</v>
      </c>
      <c r="G63" s="7">
        <f>G62</f>
        <v>44230.840000000026</v>
      </c>
      <c r="H63" s="5">
        <f t="shared" si="3"/>
        <v>-1602.5299999999625</v>
      </c>
      <c r="I63" s="25"/>
    </row>
    <row r="64" spans="1:9" x14ac:dyDescent="0.25">
      <c r="A64" t="s">
        <v>11</v>
      </c>
      <c r="B64" s="18"/>
      <c r="D64" s="17">
        <f>D62+14</f>
        <v>46174</v>
      </c>
      <c r="E64" s="9">
        <f>E7</f>
        <v>1923.08</v>
      </c>
      <c r="F64" s="5">
        <f>F63</f>
        <v>45833.369999999988</v>
      </c>
      <c r="G64" s="7">
        <f>G63+E64</f>
        <v>46153.920000000027</v>
      </c>
      <c r="H64" s="5">
        <f t="shared" si="3"/>
        <v>320.55000000003929</v>
      </c>
      <c r="I64" s="25"/>
    </row>
    <row r="65" spans="1:11" x14ac:dyDescent="0.25">
      <c r="A65" t="s">
        <v>11</v>
      </c>
      <c r="B65" s="18"/>
      <c r="D65" s="17">
        <f>D64+14</f>
        <v>46188</v>
      </c>
      <c r="E65" s="9">
        <f>E7</f>
        <v>1923.08</v>
      </c>
      <c r="F65" s="5">
        <f>F64</f>
        <v>45833.369999999988</v>
      </c>
      <c r="G65" s="7">
        <f>G64+E65</f>
        <v>48077.000000000029</v>
      </c>
      <c r="H65" s="5">
        <f t="shared" si="3"/>
        <v>2243.630000000041</v>
      </c>
      <c r="I65" s="25"/>
    </row>
    <row r="66" spans="1:11" x14ac:dyDescent="0.25">
      <c r="A66" t="s">
        <v>11</v>
      </c>
      <c r="B66" s="18"/>
      <c r="D66" s="17">
        <v>46202</v>
      </c>
      <c r="E66" s="9">
        <f>E7</f>
        <v>1923.08</v>
      </c>
      <c r="F66" s="5">
        <f>F65</f>
        <v>45833.369999999988</v>
      </c>
      <c r="G66" s="7">
        <f>G65+E66</f>
        <v>50000.080000000031</v>
      </c>
      <c r="H66" s="5">
        <f t="shared" si="3"/>
        <v>4166.7100000000428</v>
      </c>
      <c r="I66" s="25"/>
    </row>
    <row r="67" spans="1:11" x14ac:dyDescent="0.25">
      <c r="A67" t="s">
        <v>11</v>
      </c>
      <c r="B67" s="18">
        <v>46203</v>
      </c>
      <c r="C67" s="5">
        <f>E6</f>
        <v>4166.67</v>
      </c>
      <c r="D67" s="17"/>
      <c r="E67" s="9"/>
      <c r="F67" s="5">
        <f>F66+C67</f>
        <v>50000.039999999986</v>
      </c>
      <c r="G67" s="7">
        <f>G66</f>
        <v>50000.080000000031</v>
      </c>
      <c r="H67" s="5">
        <f t="shared" si="3"/>
        <v>4.0000000044528861E-2</v>
      </c>
      <c r="I67" s="25"/>
      <c r="K67" s="5"/>
    </row>
    <row r="68" spans="1:11" x14ac:dyDescent="0.25">
      <c r="A68" s="13"/>
      <c r="B68" s="13"/>
      <c r="C68" s="13"/>
      <c r="D68" s="13"/>
      <c r="E68" s="13"/>
      <c r="F68" s="13"/>
      <c r="G68" s="13"/>
      <c r="H68" s="13"/>
    </row>
  </sheetData>
  <mergeCells count="1">
    <mergeCell ref="A1:H1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Southern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Will, Sarah K</dc:creator>
  <cp:lastModifiedBy>Will, Sarah K</cp:lastModifiedBy>
  <dcterms:created xsi:type="dcterms:W3CDTF">2025-02-22T16:24:39Z</dcterms:created>
  <dcterms:modified xsi:type="dcterms:W3CDTF">2025-02-28T18:08:47Z</dcterms:modified>
</cp:coreProperties>
</file>