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HR\Web Time Entry Next Step\READY FOR WEBSITE\Cash Flow Tool\"/>
    </mc:Choice>
  </mc:AlternateContent>
  <xr:revisionPtr revIDLastSave="0" documentId="13_ncr:1_{5DB61E0A-C28C-40F7-970E-7F326DEB5B12}" xr6:coauthVersionLast="47" xr6:coauthVersionMax="47" xr10:uidLastSave="{00000000-0000-0000-0000-000000000000}"/>
  <bookViews>
    <workbookView xWindow="-120" yWindow="-120" windowWidth="25440" windowHeight="15270" xr2:uid="{11D4E623-1DA4-4464-B90A-AE19F2372E54}"/>
  </bookViews>
  <sheets>
    <sheet name="26 pay 10 month +days in summ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E41" i="3"/>
  <c r="D41" i="3"/>
  <c r="E24" i="3"/>
  <c r="F15" i="3"/>
  <c r="F16" i="3" s="1"/>
  <c r="F17" i="3" s="1"/>
  <c r="G13" i="3"/>
  <c r="E9" i="3"/>
  <c r="E39" i="3" s="1"/>
  <c r="E8" i="3"/>
  <c r="C37" i="3" s="1"/>
  <c r="C40" i="3" l="1"/>
  <c r="C44" i="3" s="1"/>
  <c r="E26" i="3"/>
  <c r="F18" i="3"/>
  <c r="F19" i="3" s="1"/>
  <c r="F20" i="3" s="1"/>
  <c r="F21" i="3" s="1"/>
  <c r="E30" i="3"/>
  <c r="E43" i="3"/>
  <c r="C28" i="3"/>
  <c r="E16" i="3"/>
  <c r="E32" i="3"/>
  <c r="E45" i="3"/>
  <c r="C18" i="3"/>
  <c r="C34" i="3"/>
  <c r="C47" i="3"/>
  <c r="E20" i="3"/>
  <c r="E36" i="3"/>
  <c r="E49" i="3"/>
  <c r="C22" i="3"/>
  <c r="E38" i="3"/>
  <c r="E51" i="3"/>
  <c r="E42" i="3"/>
  <c r="E46" i="3"/>
  <c r="E48" i="3"/>
  <c r="C50" i="3"/>
  <c r="C52" i="3"/>
  <c r="E14" i="3"/>
  <c r="H14" i="3" s="1"/>
  <c r="E17" i="3"/>
  <c r="E19" i="3"/>
  <c r="E21" i="3"/>
  <c r="E23" i="3"/>
  <c r="C25" i="3"/>
  <c r="E27" i="3"/>
  <c r="E29" i="3"/>
  <c r="C31" i="3"/>
  <c r="E33" i="3"/>
  <c r="E35" i="3"/>
  <c r="F22" i="3" l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G14" i="3"/>
  <c r="G15" i="3" s="1"/>
  <c r="G16" i="3" l="1"/>
  <c r="H15" i="3"/>
  <c r="H16" i="3" l="1"/>
  <c r="G17" i="3"/>
  <c r="G18" i="3" l="1"/>
  <c r="H17" i="3"/>
  <c r="H18" i="3" l="1"/>
  <c r="G19" i="3"/>
  <c r="G20" i="3" l="1"/>
  <c r="H19" i="3"/>
  <c r="H20" i="3" l="1"/>
  <c r="G21" i="3"/>
  <c r="G22" i="3" l="1"/>
  <c r="H21" i="3"/>
  <c r="H22" i="3" l="1"/>
  <c r="G23" i="3"/>
  <c r="G24" i="3" l="1"/>
  <c r="H23" i="3"/>
  <c r="H24" i="3" l="1"/>
  <c r="G25" i="3"/>
  <c r="G26" i="3" l="1"/>
  <c r="H25" i="3"/>
  <c r="H26" i="3" l="1"/>
  <c r="G27" i="3"/>
  <c r="G28" i="3" l="1"/>
  <c r="H27" i="3"/>
  <c r="H28" i="3" l="1"/>
  <c r="G29" i="3"/>
  <c r="G30" i="3" l="1"/>
  <c r="H29" i="3"/>
  <c r="H30" i="3" l="1"/>
  <c r="G31" i="3"/>
  <c r="G32" i="3" l="1"/>
  <c r="H31" i="3"/>
  <c r="H32" i="3" l="1"/>
  <c r="G33" i="3"/>
  <c r="G34" i="3" l="1"/>
  <c r="H33" i="3"/>
  <c r="H34" i="3" l="1"/>
  <c r="G35" i="3"/>
  <c r="G36" i="3" l="1"/>
  <c r="H35" i="3"/>
  <c r="H36" i="3" l="1"/>
  <c r="G37" i="3"/>
  <c r="G38" i="3" l="1"/>
  <c r="H37" i="3"/>
  <c r="H38" i="3" l="1"/>
  <c r="G39" i="3"/>
  <c r="G40" i="3" l="1"/>
  <c r="H39" i="3"/>
  <c r="H40" i="3" l="1"/>
  <c r="G41" i="3"/>
  <c r="G42" i="3" l="1"/>
  <c r="H41" i="3"/>
  <c r="H42" i="3" l="1"/>
  <c r="G43" i="3"/>
  <c r="G44" i="3" l="1"/>
  <c r="H43" i="3"/>
  <c r="H44" i="3" l="1"/>
  <c r="G45" i="3"/>
  <c r="G46" i="3" l="1"/>
  <c r="H45" i="3"/>
  <c r="H46" i="3" l="1"/>
  <c r="G47" i="3"/>
  <c r="G48" i="3" l="1"/>
  <c r="H47" i="3"/>
  <c r="H48" i="3" l="1"/>
  <c r="G49" i="3"/>
  <c r="G50" i="3" l="1"/>
  <c r="H49" i="3"/>
  <c r="H50" i="3" l="1"/>
  <c r="G51" i="3"/>
  <c r="G52" i="3" l="1"/>
  <c r="H52" i="3" s="1"/>
  <c r="H51" i="3"/>
</calcChain>
</file>

<file path=xl/sharedStrings.xml><?xml version="1.0" encoding="utf-8"?>
<sst xmlns="http://schemas.openxmlformats.org/spreadsheetml/2006/main" count="60" uniqueCount="21">
  <si>
    <t>Annual Salary -  Enter Your Salary Amount</t>
  </si>
  <si>
    <t>Semester</t>
  </si>
  <si>
    <t>Monthly Salary - Estimated</t>
  </si>
  <si>
    <t>Fiscal Year</t>
  </si>
  <si>
    <t>Monthly Pay Date</t>
  </si>
  <si>
    <t>Monthly Pay</t>
  </si>
  <si>
    <t>Biweekly Pay Date</t>
  </si>
  <si>
    <t>Biweekly Pay</t>
  </si>
  <si>
    <t>Monthly Cumulative</t>
  </si>
  <si>
    <t>Biweekly Cumulative</t>
  </si>
  <si>
    <t>Cash Flow Difference</t>
  </si>
  <si>
    <t>Notes</t>
  </si>
  <si>
    <t>FY 2025-2026</t>
  </si>
  <si>
    <t>Biweekly Salary - 26 Pays - Estimated</t>
  </si>
  <si>
    <t>Benefit Deductions begin on biweekly basis</t>
  </si>
  <si>
    <t>Cash Flow Estimates</t>
  </si>
  <si>
    <t>Whose appointments are 1 week before fall meeting to 1 week after end of spring semester</t>
  </si>
  <si>
    <t>Plus 5 days in June and 5 days in July</t>
  </si>
  <si>
    <t>And who are deferral/payback (pay spread through the 12 month cycle)</t>
  </si>
  <si>
    <t xml:space="preserve"> </t>
  </si>
  <si>
    <t>10 Month Faculty and 10 Month Administrators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</si>
</sst>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44" fontId="7" fillId="0" borderId="0" xfId="1" applyFont="1"/>
    <xf numFmtId="44" fontId="0" fillId="0" borderId="0" xfId="1" applyFont="1"/>
    <xf numFmtId="4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64" fontId="8" fillId="0" borderId="0" xfId="0" applyNumberFormat="1" applyFont="1" applyAlignment="1">
      <alignment horizontal="center" vertical="top" shrinkToFit="1"/>
    </xf>
    <xf numFmtId="14" fontId="0" fillId="2" borderId="0" xfId="0" applyNumberFormat="1" applyFill="1"/>
    <xf numFmtId="44" fontId="0" fillId="2" borderId="0" xfId="0" applyNumberFormat="1" applyFill="1"/>
    <xf numFmtId="44" fontId="0" fillId="0" borderId="0" xfId="0" applyNumberFormat="1" applyAlignment="1">
      <alignment wrapText="1"/>
    </xf>
    <xf numFmtId="44" fontId="3" fillId="0" borderId="0" xfId="0" applyNumberFormat="1" applyFont="1" applyAlignment="1">
      <alignment wrapText="1"/>
    </xf>
    <xf numFmtId="14" fontId="0" fillId="2" borderId="0" xfId="0" applyNumberFormat="1" applyFill="1" applyAlignment="1">
      <alignment horizontal="center"/>
    </xf>
    <xf numFmtId="44" fontId="0" fillId="2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center" wrapText="1"/>
    </xf>
    <xf numFmtId="15" fontId="0" fillId="2" borderId="0" xfId="0" applyNumberFormat="1" applyFill="1" applyAlignment="1">
      <alignment horizontal="center"/>
    </xf>
    <xf numFmtId="0" fontId="0" fillId="3" borderId="0" xfId="0" applyFill="1"/>
    <xf numFmtId="14" fontId="9" fillId="2" borderId="0" xfId="0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44" fontId="9" fillId="0" borderId="0" xfId="0" applyNumberFormat="1" applyFont="1"/>
    <xf numFmtId="0" fontId="2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 wrapText="1"/>
    </xf>
    <xf numFmtId="44" fontId="9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4A8F-5708-4C28-8130-9F075E4B1A28}">
  <dimension ref="A1:N55"/>
  <sheetViews>
    <sheetView tabSelected="1" zoomScale="130" zoomScaleNormal="130" workbookViewId="0">
      <selection activeCell="C13" sqref="C13"/>
    </sheetView>
  </sheetViews>
  <sheetFormatPr defaultRowHeight="15" x14ac:dyDescent="0.25"/>
  <cols>
    <col min="1" max="1" width="21.28515625" customWidth="1"/>
    <col min="2" max="2" width="11.28515625" bestFit="1" customWidth="1"/>
    <col min="3" max="3" width="11" bestFit="1" customWidth="1"/>
    <col min="4" max="4" width="11.140625" bestFit="1" customWidth="1"/>
    <col min="5" max="5" width="12.28515625" bestFit="1" customWidth="1"/>
    <col min="6" max="6" width="12.5703125" bestFit="1" customWidth="1"/>
    <col min="7" max="7" width="16.140625" bestFit="1" customWidth="1"/>
    <col min="8" max="8" width="14.28515625" customWidth="1"/>
    <col min="9" max="9" width="33.28515625" style="3" customWidth="1"/>
    <col min="10" max="12" width="11" bestFit="1" customWidth="1"/>
    <col min="13" max="13" width="12" bestFit="1" customWidth="1"/>
  </cols>
  <sheetData>
    <row r="1" spans="1:11" ht="24" x14ac:dyDescent="0.4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11" ht="24" customHeight="1" x14ac:dyDescent="0.3">
      <c r="A2" s="34" t="s">
        <v>20</v>
      </c>
      <c r="B2" s="34"/>
      <c r="C2" s="34"/>
      <c r="D2" s="34"/>
      <c r="E2" s="34"/>
      <c r="F2" s="34"/>
      <c r="G2" s="34"/>
      <c r="H2" s="34"/>
      <c r="I2" s="34"/>
    </row>
    <row r="3" spans="1:11" ht="24" customHeight="1" x14ac:dyDescent="0.3">
      <c r="A3" s="34" t="s">
        <v>16</v>
      </c>
      <c r="B3" s="34"/>
      <c r="C3" s="34"/>
      <c r="D3" s="34"/>
      <c r="E3" s="34"/>
      <c r="F3" s="34"/>
      <c r="G3" s="34"/>
      <c r="H3" s="34"/>
      <c r="I3" s="34"/>
    </row>
    <row r="4" spans="1:11" ht="24" customHeight="1" x14ac:dyDescent="0.3">
      <c r="A4" s="34" t="s">
        <v>17</v>
      </c>
      <c r="B4" s="34"/>
      <c r="C4" s="34"/>
      <c r="D4" s="34"/>
      <c r="E4" s="34"/>
      <c r="F4" s="34"/>
      <c r="G4" s="34"/>
      <c r="H4" s="34"/>
      <c r="I4" s="34"/>
    </row>
    <row r="5" spans="1:11" ht="24" customHeight="1" x14ac:dyDescent="0.3">
      <c r="A5" s="34" t="s">
        <v>18</v>
      </c>
      <c r="B5" s="34"/>
      <c r="C5" s="34"/>
      <c r="D5" s="34"/>
      <c r="E5" s="34"/>
      <c r="F5" s="34"/>
      <c r="G5" s="34"/>
      <c r="H5" s="34"/>
      <c r="I5" s="34"/>
    </row>
    <row r="6" spans="1:11" ht="15" customHeight="1" x14ac:dyDescent="0.25">
      <c r="A6" s="1"/>
      <c r="B6" s="2"/>
      <c r="C6" s="2"/>
      <c r="D6" s="2"/>
      <c r="F6" s="2"/>
      <c r="G6" s="2"/>
      <c r="H6" s="2"/>
    </row>
    <row r="7" spans="1:11" x14ac:dyDescent="0.25">
      <c r="A7" t="s">
        <v>0</v>
      </c>
      <c r="E7" s="4">
        <v>50000</v>
      </c>
      <c r="F7" t="s">
        <v>1</v>
      </c>
      <c r="G7" s="6">
        <f>E7/2</f>
        <v>25000</v>
      </c>
    </row>
    <row r="8" spans="1:11" x14ac:dyDescent="0.25">
      <c r="A8" t="s">
        <v>2</v>
      </c>
      <c r="E8" s="5">
        <f>ROUND((E7/12),2)</f>
        <v>4166.67</v>
      </c>
      <c r="F8" s="6"/>
      <c r="H8" s="6"/>
    </row>
    <row r="9" spans="1:11" x14ac:dyDescent="0.25">
      <c r="A9" t="s">
        <v>13</v>
      </c>
      <c r="E9" s="5">
        <f>ROUND((E7/26),2)</f>
        <v>1923.08</v>
      </c>
      <c r="F9" s="6"/>
      <c r="H9" s="6"/>
    </row>
    <row r="10" spans="1:11" x14ac:dyDescent="0.25">
      <c r="E10" s="5"/>
    </row>
    <row r="11" spans="1:11" ht="30" x14ac:dyDescent="0.25">
      <c r="A11" s="7" t="s">
        <v>3</v>
      </c>
      <c r="B11" s="7" t="s">
        <v>4</v>
      </c>
      <c r="C11" s="7" t="s">
        <v>5</v>
      </c>
      <c r="D11" s="8" t="s">
        <v>6</v>
      </c>
      <c r="E11" s="8" t="s">
        <v>7</v>
      </c>
      <c r="F11" s="7" t="s">
        <v>8</v>
      </c>
      <c r="G11" s="8" t="s">
        <v>9</v>
      </c>
      <c r="H11" s="7" t="s">
        <v>10</v>
      </c>
      <c r="I11" s="10" t="s">
        <v>11</v>
      </c>
    </row>
    <row r="12" spans="1:11" x14ac:dyDescent="0.25">
      <c r="A12" s="19"/>
      <c r="B12" s="11"/>
      <c r="C12" s="11"/>
      <c r="D12" s="11"/>
      <c r="E12" s="11"/>
      <c r="F12" s="11"/>
      <c r="G12" s="11"/>
      <c r="H12" s="11"/>
      <c r="I12" s="11"/>
      <c r="J12" s="6"/>
      <c r="K12" s="6"/>
    </row>
    <row r="13" spans="1:11" s="24" customFormat="1" x14ac:dyDescent="0.25">
      <c r="A13" s="24" t="s">
        <v>12</v>
      </c>
      <c r="B13" s="25"/>
      <c r="C13" s="25"/>
      <c r="D13" s="17">
        <v>45877</v>
      </c>
      <c r="E13" s="18"/>
      <c r="F13" s="25"/>
      <c r="G13" s="14">
        <f>E13</f>
        <v>0</v>
      </c>
      <c r="H13" s="25"/>
      <c r="I13" s="25"/>
      <c r="J13" s="26"/>
      <c r="K13" s="26"/>
    </row>
    <row r="14" spans="1:11" s="24" customFormat="1" x14ac:dyDescent="0.25">
      <c r="A14" s="24" t="s">
        <v>12</v>
      </c>
      <c r="B14" s="25"/>
      <c r="C14" s="25"/>
      <c r="D14" s="23">
        <v>45891</v>
      </c>
      <c r="E14" s="18">
        <f>E9</f>
        <v>1923.08</v>
      </c>
      <c r="F14" s="26">
        <v>0</v>
      </c>
      <c r="G14" s="14">
        <f>G13+E14</f>
        <v>1923.08</v>
      </c>
      <c r="H14" s="26">
        <f>E14-F14</f>
        <v>1923.08</v>
      </c>
      <c r="I14" s="27"/>
      <c r="J14" s="26"/>
      <c r="K14" s="26"/>
    </row>
    <row r="15" spans="1:11" s="24" customFormat="1" x14ac:dyDescent="0.25">
      <c r="A15" s="24" t="s">
        <v>12</v>
      </c>
      <c r="B15" s="28">
        <v>45899</v>
      </c>
      <c r="C15" s="29"/>
      <c r="D15" s="17"/>
      <c r="E15" s="18"/>
      <c r="F15" s="26">
        <f>F14+C15</f>
        <v>0</v>
      </c>
      <c r="G15" s="14">
        <f>G14+E15</f>
        <v>1923.08</v>
      </c>
      <c r="H15" s="26">
        <f t="shared" ref="H15:H52" si="0">G15-F15</f>
        <v>1923.08</v>
      </c>
      <c r="I15" s="27"/>
      <c r="J15" s="26"/>
      <c r="K15" s="26"/>
    </row>
    <row r="16" spans="1:11" ht="30" x14ac:dyDescent="0.25">
      <c r="A16" s="24" t="s">
        <v>12</v>
      </c>
      <c r="B16" s="9"/>
      <c r="C16" s="9"/>
      <c r="D16" s="17">
        <v>45905</v>
      </c>
      <c r="E16" s="18">
        <f>E9</f>
        <v>1923.08</v>
      </c>
      <c r="F16" s="6">
        <f>F15+C16</f>
        <v>0</v>
      </c>
      <c r="G16" s="14">
        <f>G15+E16</f>
        <v>3846.16</v>
      </c>
      <c r="H16" s="6">
        <f t="shared" si="0"/>
        <v>3846.16</v>
      </c>
      <c r="I16" s="20" t="s">
        <v>14</v>
      </c>
      <c r="J16" s="6"/>
      <c r="K16" s="6"/>
    </row>
    <row r="17" spans="1:11" x14ac:dyDescent="0.25">
      <c r="A17" s="24" t="s">
        <v>12</v>
      </c>
      <c r="B17" s="9"/>
      <c r="C17" s="9"/>
      <c r="D17" s="17">
        <v>45919</v>
      </c>
      <c r="E17" s="18">
        <f>E9</f>
        <v>1923.08</v>
      </c>
      <c r="F17" s="6">
        <f t="shared" ref="F17:F50" si="1">F16+C17</f>
        <v>0</v>
      </c>
      <c r="G17" s="14">
        <f t="shared" ref="G17:G50" si="2">G16+E17</f>
        <v>5769.24</v>
      </c>
      <c r="H17" s="6">
        <f t="shared" si="0"/>
        <v>5769.24</v>
      </c>
      <c r="I17" s="9"/>
      <c r="J17" s="6"/>
      <c r="K17" s="6"/>
    </row>
    <row r="18" spans="1:11" x14ac:dyDescent="0.25">
      <c r="A18" s="24" t="s">
        <v>12</v>
      </c>
      <c r="B18" s="12">
        <v>45930</v>
      </c>
      <c r="C18" s="6">
        <f>E8</f>
        <v>4166.67</v>
      </c>
      <c r="D18" s="17"/>
      <c r="E18" s="21"/>
      <c r="F18" s="6">
        <f t="shared" si="1"/>
        <v>4166.67</v>
      </c>
      <c r="G18" s="14">
        <f t="shared" si="2"/>
        <v>5769.24</v>
      </c>
      <c r="H18" s="6">
        <f t="shared" si="0"/>
        <v>1602.5699999999997</v>
      </c>
      <c r="I18" s="15"/>
    </row>
    <row r="19" spans="1:11" x14ac:dyDescent="0.25">
      <c r="A19" s="24" t="s">
        <v>12</v>
      </c>
      <c r="B19" s="12"/>
      <c r="D19" s="17">
        <v>45933</v>
      </c>
      <c r="E19" s="18">
        <f>E9</f>
        <v>1923.08</v>
      </c>
      <c r="F19" s="6">
        <f t="shared" si="1"/>
        <v>4166.67</v>
      </c>
      <c r="G19" s="14">
        <f t="shared" si="2"/>
        <v>7692.32</v>
      </c>
      <c r="H19" s="6">
        <f t="shared" si="0"/>
        <v>3525.6499999999996</v>
      </c>
      <c r="I19" s="15"/>
    </row>
    <row r="20" spans="1:11" x14ac:dyDescent="0.25">
      <c r="A20" s="24" t="s">
        <v>12</v>
      </c>
      <c r="B20" s="12"/>
      <c r="D20" s="17">
        <v>45947</v>
      </c>
      <c r="E20" s="18">
        <f>E9</f>
        <v>1923.08</v>
      </c>
      <c r="F20" s="6">
        <f t="shared" si="1"/>
        <v>4166.67</v>
      </c>
      <c r="G20" s="14">
        <f t="shared" si="2"/>
        <v>9615.4</v>
      </c>
      <c r="H20" s="6">
        <f t="shared" si="0"/>
        <v>5448.73</v>
      </c>
      <c r="I20" s="15"/>
    </row>
    <row r="21" spans="1:11" x14ac:dyDescent="0.25">
      <c r="A21" s="24" t="s">
        <v>12</v>
      </c>
      <c r="B21" s="12"/>
      <c r="D21" s="17">
        <v>45961</v>
      </c>
      <c r="E21" s="18">
        <f>E9</f>
        <v>1923.08</v>
      </c>
      <c r="F21" s="6">
        <f t="shared" si="1"/>
        <v>4166.67</v>
      </c>
      <c r="G21" s="14">
        <f t="shared" si="2"/>
        <v>11538.48</v>
      </c>
      <c r="H21" s="6">
        <f t="shared" si="0"/>
        <v>7371.8099999999995</v>
      </c>
      <c r="I21" s="15"/>
    </row>
    <row r="22" spans="1:11" x14ac:dyDescent="0.25">
      <c r="A22" s="24" t="s">
        <v>12</v>
      </c>
      <c r="B22" s="12">
        <v>45961</v>
      </c>
      <c r="C22" s="6">
        <f>E8</f>
        <v>4166.67</v>
      </c>
      <c r="D22" s="17"/>
      <c r="E22" s="21"/>
      <c r="F22" s="6">
        <f t="shared" si="1"/>
        <v>8333.34</v>
      </c>
      <c r="G22" s="14">
        <f t="shared" si="2"/>
        <v>11538.48</v>
      </c>
      <c r="H22" s="6">
        <f t="shared" si="0"/>
        <v>3205.1399999999994</v>
      </c>
      <c r="I22" s="15"/>
    </row>
    <row r="23" spans="1:11" x14ac:dyDescent="0.25">
      <c r="A23" s="24" t="s">
        <v>12</v>
      </c>
      <c r="B23" s="12"/>
      <c r="D23" s="17">
        <v>45975</v>
      </c>
      <c r="E23" s="18">
        <f>E9</f>
        <v>1923.08</v>
      </c>
      <c r="F23" s="6">
        <f t="shared" si="1"/>
        <v>8333.34</v>
      </c>
      <c r="G23" s="14">
        <f t="shared" si="2"/>
        <v>13461.56</v>
      </c>
      <c r="H23" s="6">
        <f t="shared" si="0"/>
        <v>5128.2199999999993</v>
      </c>
      <c r="I23" s="15"/>
    </row>
    <row r="24" spans="1:11" x14ac:dyDescent="0.25">
      <c r="A24" s="24" t="s">
        <v>12</v>
      </c>
      <c r="B24" s="12"/>
      <c r="D24" s="17">
        <v>45987</v>
      </c>
      <c r="E24" s="18">
        <f>E9</f>
        <v>1923.08</v>
      </c>
      <c r="F24" s="6">
        <f t="shared" si="1"/>
        <v>8333.34</v>
      </c>
      <c r="G24" s="14">
        <f t="shared" si="2"/>
        <v>15384.64</v>
      </c>
      <c r="H24" s="6">
        <f t="shared" si="0"/>
        <v>7051.2999999999993</v>
      </c>
      <c r="I24" s="15"/>
    </row>
    <row r="25" spans="1:11" x14ac:dyDescent="0.25">
      <c r="A25" s="24" t="s">
        <v>12</v>
      </c>
      <c r="B25" s="12">
        <v>45987</v>
      </c>
      <c r="C25" s="6">
        <f>E8</f>
        <v>4166.67</v>
      </c>
      <c r="D25" s="17"/>
      <c r="E25" s="21"/>
      <c r="F25" s="6">
        <f t="shared" si="1"/>
        <v>12500.01</v>
      </c>
      <c r="G25" s="14">
        <f t="shared" si="2"/>
        <v>15384.64</v>
      </c>
      <c r="H25" s="6">
        <f t="shared" si="0"/>
        <v>2884.6299999999992</v>
      </c>
      <c r="I25" s="15"/>
    </row>
    <row r="26" spans="1:11" x14ac:dyDescent="0.25">
      <c r="A26" s="24" t="s">
        <v>12</v>
      </c>
      <c r="B26" s="12"/>
      <c r="D26" s="17">
        <v>46003</v>
      </c>
      <c r="E26" s="18">
        <f>E9</f>
        <v>1923.08</v>
      </c>
      <c r="F26" s="6">
        <f t="shared" si="1"/>
        <v>12500.01</v>
      </c>
      <c r="G26" s="14">
        <f t="shared" si="2"/>
        <v>17307.72</v>
      </c>
      <c r="H26" s="6">
        <f t="shared" si="0"/>
        <v>4807.7100000000009</v>
      </c>
      <c r="I26" s="15"/>
    </row>
    <row r="27" spans="1:11" x14ac:dyDescent="0.25">
      <c r="A27" s="24" t="s">
        <v>12</v>
      </c>
      <c r="B27" s="12"/>
      <c r="D27" s="17">
        <v>46017</v>
      </c>
      <c r="E27" s="18">
        <f>E9</f>
        <v>1923.08</v>
      </c>
      <c r="F27" s="6">
        <f t="shared" si="1"/>
        <v>12500.01</v>
      </c>
      <c r="G27" s="14">
        <f t="shared" si="2"/>
        <v>19230.800000000003</v>
      </c>
      <c r="H27" s="6">
        <f t="shared" si="0"/>
        <v>6730.7900000000027</v>
      </c>
      <c r="I27" s="15"/>
    </row>
    <row r="28" spans="1:11" x14ac:dyDescent="0.25">
      <c r="A28" s="24" t="s">
        <v>12</v>
      </c>
      <c r="B28" s="12">
        <v>46022</v>
      </c>
      <c r="C28" s="6">
        <f>E8</f>
        <v>4166.67</v>
      </c>
      <c r="D28" s="17"/>
      <c r="E28" s="18"/>
      <c r="F28" s="6">
        <f t="shared" si="1"/>
        <v>16666.68</v>
      </c>
      <c r="G28" s="14">
        <f t="shared" si="2"/>
        <v>19230.800000000003</v>
      </c>
      <c r="H28" s="6">
        <f t="shared" si="0"/>
        <v>2564.1200000000026</v>
      </c>
      <c r="I28" s="15"/>
    </row>
    <row r="29" spans="1:11" x14ac:dyDescent="0.25">
      <c r="A29" s="24" t="s">
        <v>12</v>
      </c>
      <c r="B29" s="12"/>
      <c r="D29" s="17">
        <v>46031</v>
      </c>
      <c r="E29" s="18">
        <f>E9</f>
        <v>1923.08</v>
      </c>
      <c r="F29" s="6">
        <f t="shared" si="1"/>
        <v>16666.68</v>
      </c>
      <c r="G29" s="14">
        <f t="shared" si="2"/>
        <v>21153.880000000005</v>
      </c>
      <c r="H29" s="6">
        <f t="shared" si="0"/>
        <v>4487.2000000000044</v>
      </c>
      <c r="I29" s="15"/>
    </row>
    <row r="30" spans="1:11" x14ac:dyDescent="0.25">
      <c r="A30" s="24" t="s">
        <v>12</v>
      </c>
      <c r="B30" s="12"/>
      <c r="D30" s="13">
        <v>46045</v>
      </c>
      <c r="E30" s="18">
        <f>E9</f>
        <v>1923.08</v>
      </c>
      <c r="F30" s="6">
        <f t="shared" si="1"/>
        <v>16666.68</v>
      </c>
      <c r="G30" s="14">
        <f t="shared" si="2"/>
        <v>23076.960000000006</v>
      </c>
      <c r="H30" s="6">
        <f t="shared" si="0"/>
        <v>6410.2800000000061</v>
      </c>
      <c r="I30" s="15"/>
    </row>
    <row r="31" spans="1:11" x14ac:dyDescent="0.25">
      <c r="A31" s="24" t="s">
        <v>12</v>
      </c>
      <c r="B31" s="12">
        <v>46052</v>
      </c>
      <c r="C31" s="6">
        <f>E8</f>
        <v>4166.67</v>
      </c>
      <c r="D31" s="17"/>
      <c r="E31" s="21"/>
      <c r="F31" s="6">
        <f t="shared" si="1"/>
        <v>20833.349999999999</v>
      </c>
      <c r="G31" s="14">
        <f t="shared" si="2"/>
        <v>23076.960000000006</v>
      </c>
      <c r="H31" s="6">
        <f t="shared" si="0"/>
        <v>2243.6100000000079</v>
      </c>
      <c r="I31" s="15"/>
    </row>
    <row r="32" spans="1:11" x14ac:dyDescent="0.25">
      <c r="A32" s="24" t="s">
        <v>12</v>
      </c>
      <c r="B32" s="12"/>
      <c r="D32" s="17">
        <v>46059</v>
      </c>
      <c r="E32" s="18">
        <f>E9</f>
        <v>1923.08</v>
      </c>
      <c r="F32" s="6">
        <f t="shared" si="1"/>
        <v>20833.349999999999</v>
      </c>
      <c r="G32" s="14">
        <f t="shared" si="2"/>
        <v>25000.040000000008</v>
      </c>
      <c r="H32" s="6">
        <f t="shared" si="0"/>
        <v>4166.6900000000096</v>
      </c>
      <c r="I32" s="15"/>
    </row>
    <row r="33" spans="1:14" x14ac:dyDescent="0.25">
      <c r="A33" s="24" t="s">
        <v>12</v>
      </c>
      <c r="B33" s="12"/>
      <c r="D33" s="17">
        <v>46073</v>
      </c>
      <c r="E33" s="18">
        <f>E9</f>
        <v>1923.08</v>
      </c>
      <c r="F33" s="6">
        <f t="shared" si="1"/>
        <v>20833.349999999999</v>
      </c>
      <c r="G33" s="14">
        <f t="shared" si="2"/>
        <v>26923.12000000001</v>
      </c>
      <c r="H33" s="6">
        <f t="shared" si="0"/>
        <v>6089.7700000000114</v>
      </c>
      <c r="I33" s="15"/>
    </row>
    <row r="34" spans="1:14" x14ac:dyDescent="0.25">
      <c r="A34" s="24" t="s">
        <v>12</v>
      </c>
      <c r="B34" s="12">
        <v>46080</v>
      </c>
      <c r="C34" s="6">
        <f>E8</f>
        <v>4166.67</v>
      </c>
      <c r="D34" s="17"/>
      <c r="E34" s="21"/>
      <c r="F34" s="6">
        <f t="shared" si="1"/>
        <v>25000.019999999997</v>
      </c>
      <c r="G34" s="14">
        <f t="shared" si="2"/>
        <v>26923.12000000001</v>
      </c>
      <c r="H34" s="6">
        <f t="shared" si="0"/>
        <v>1923.1000000000131</v>
      </c>
      <c r="I34" s="15"/>
    </row>
    <row r="35" spans="1:14" x14ac:dyDescent="0.25">
      <c r="A35" s="24" t="s">
        <v>12</v>
      </c>
      <c r="B35" s="12"/>
      <c r="D35" s="17">
        <v>46087</v>
      </c>
      <c r="E35" s="18">
        <f>E9</f>
        <v>1923.08</v>
      </c>
      <c r="F35" s="6">
        <f t="shared" si="1"/>
        <v>25000.019999999997</v>
      </c>
      <c r="G35" s="14">
        <f t="shared" si="2"/>
        <v>28846.200000000012</v>
      </c>
      <c r="H35" s="6">
        <f t="shared" si="0"/>
        <v>3846.1800000000148</v>
      </c>
      <c r="I35" s="15"/>
    </row>
    <row r="36" spans="1:14" x14ac:dyDescent="0.25">
      <c r="A36" s="24" t="s">
        <v>12</v>
      </c>
      <c r="B36" s="12"/>
      <c r="D36" s="17">
        <v>46101</v>
      </c>
      <c r="E36" s="18">
        <f>E9</f>
        <v>1923.08</v>
      </c>
      <c r="F36" s="6">
        <f t="shared" si="1"/>
        <v>25000.019999999997</v>
      </c>
      <c r="G36" s="14">
        <f t="shared" si="2"/>
        <v>30769.280000000013</v>
      </c>
      <c r="H36" s="6">
        <f t="shared" si="0"/>
        <v>5769.2600000000166</v>
      </c>
      <c r="I36" s="15"/>
    </row>
    <row r="37" spans="1:14" x14ac:dyDescent="0.25">
      <c r="A37" s="24" t="s">
        <v>12</v>
      </c>
      <c r="B37" s="12">
        <v>46112</v>
      </c>
      <c r="C37" s="6">
        <f>E8</f>
        <v>4166.67</v>
      </c>
      <c r="D37" s="17"/>
      <c r="E37" s="21"/>
      <c r="F37" s="6">
        <f t="shared" si="1"/>
        <v>29166.689999999995</v>
      </c>
      <c r="G37" s="14">
        <f t="shared" si="2"/>
        <v>30769.280000000013</v>
      </c>
      <c r="H37" s="6">
        <f t="shared" si="0"/>
        <v>1602.5900000000183</v>
      </c>
      <c r="I37" s="15"/>
    </row>
    <row r="38" spans="1:14" x14ac:dyDescent="0.25">
      <c r="A38" s="24" t="s">
        <v>12</v>
      </c>
      <c r="B38" s="12"/>
      <c r="D38" s="17">
        <v>46115</v>
      </c>
      <c r="E38" s="18">
        <f>E9</f>
        <v>1923.08</v>
      </c>
      <c r="F38" s="6">
        <f t="shared" si="1"/>
        <v>29166.689999999995</v>
      </c>
      <c r="G38" s="14">
        <f t="shared" si="2"/>
        <v>32692.360000000015</v>
      </c>
      <c r="H38" s="6">
        <f t="shared" si="0"/>
        <v>3525.6700000000201</v>
      </c>
      <c r="I38" s="15"/>
    </row>
    <row r="39" spans="1:14" x14ac:dyDescent="0.25">
      <c r="A39" s="24" t="s">
        <v>12</v>
      </c>
      <c r="B39" s="12"/>
      <c r="D39" s="17">
        <v>46129</v>
      </c>
      <c r="E39" s="18">
        <f>E9</f>
        <v>1923.08</v>
      </c>
      <c r="F39" s="6">
        <f t="shared" si="1"/>
        <v>29166.689999999995</v>
      </c>
      <c r="G39" s="14">
        <f t="shared" si="2"/>
        <v>34615.440000000017</v>
      </c>
      <c r="H39" s="6">
        <f t="shared" si="0"/>
        <v>5448.7500000000218</v>
      </c>
      <c r="I39" s="15"/>
    </row>
    <row r="40" spans="1:14" x14ac:dyDescent="0.25">
      <c r="A40" s="24" t="s">
        <v>12</v>
      </c>
      <c r="B40" s="12">
        <v>46142</v>
      </c>
      <c r="C40" s="6">
        <f>E8</f>
        <v>4166.67</v>
      </c>
      <c r="D40" s="17"/>
      <c r="E40" s="18"/>
      <c r="F40" s="6">
        <f t="shared" si="1"/>
        <v>33333.359999999993</v>
      </c>
      <c r="G40" s="14">
        <f t="shared" si="2"/>
        <v>34615.440000000017</v>
      </c>
      <c r="H40" s="6">
        <f t="shared" si="0"/>
        <v>1282.0800000000236</v>
      </c>
      <c r="I40" s="15"/>
    </row>
    <row r="41" spans="1:14" x14ac:dyDescent="0.25">
      <c r="A41" s="24" t="s">
        <v>12</v>
      </c>
      <c r="B41" s="12"/>
      <c r="D41" s="17">
        <f>D39+14</f>
        <v>46143</v>
      </c>
      <c r="E41" s="18">
        <f>E9</f>
        <v>1923.08</v>
      </c>
      <c r="F41" s="6">
        <f t="shared" si="1"/>
        <v>33333.359999999993</v>
      </c>
      <c r="G41" s="14">
        <f t="shared" si="2"/>
        <v>36538.520000000019</v>
      </c>
      <c r="H41" s="6">
        <f t="shared" si="0"/>
        <v>3205.1600000000253</v>
      </c>
      <c r="I41" s="16"/>
    </row>
    <row r="42" spans="1:14" x14ac:dyDescent="0.25">
      <c r="A42" s="24" t="s">
        <v>12</v>
      </c>
      <c r="B42" s="12"/>
      <c r="D42" s="17">
        <v>46157</v>
      </c>
      <c r="E42" s="18">
        <f>E9</f>
        <v>1923.08</v>
      </c>
      <c r="F42" s="6">
        <f t="shared" si="1"/>
        <v>33333.359999999993</v>
      </c>
      <c r="G42" s="14">
        <f t="shared" si="2"/>
        <v>38461.60000000002</v>
      </c>
      <c r="H42" s="6">
        <f t="shared" si="0"/>
        <v>5128.2400000000271</v>
      </c>
      <c r="I42" s="16"/>
    </row>
    <row r="43" spans="1:14" x14ac:dyDescent="0.25">
      <c r="A43" s="24" t="s">
        <v>12</v>
      </c>
      <c r="B43" s="12"/>
      <c r="D43" s="17">
        <v>46171</v>
      </c>
      <c r="E43" s="18">
        <f>E9</f>
        <v>1923.08</v>
      </c>
      <c r="F43" s="6">
        <f t="shared" si="1"/>
        <v>33333.359999999993</v>
      </c>
      <c r="G43" s="14">
        <f t="shared" si="2"/>
        <v>40384.680000000022</v>
      </c>
      <c r="H43" s="6">
        <f t="shared" si="0"/>
        <v>7051.3200000000288</v>
      </c>
      <c r="I43" s="15"/>
      <c r="N43" t="s">
        <v>19</v>
      </c>
    </row>
    <row r="44" spans="1:14" x14ac:dyDescent="0.25">
      <c r="A44" s="24" t="s">
        <v>12</v>
      </c>
      <c r="B44" s="12">
        <v>46171</v>
      </c>
      <c r="C44" s="6">
        <f>C40</f>
        <v>4166.67</v>
      </c>
      <c r="D44" s="17"/>
      <c r="E44" s="18"/>
      <c r="F44" s="6">
        <f t="shared" si="1"/>
        <v>37500.029999999992</v>
      </c>
      <c r="G44" s="14">
        <f t="shared" si="2"/>
        <v>40384.680000000022</v>
      </c>
      <c r="H44" s="6">
        <f t="shared" si="0"/>
        <v>2884.6500000000306</v>
      </c>
      <c r="I44" s="15"/>
    </row>
    <row r="45" spans="1:14" x14ac:dyDescent="0.25">
      <c r="A45" s="24" t="s">
        <v>12</v>
      </c>
      <c r="B45" s="12"/>
      <c r="D45" s="17">
        <v>46185</v>
      </c>
      <c r="E45" s="18">
        <f>E9</f>
        <v>1923.08</v>
      </c>
      <c r="F45" s="6">
        <f t="shared" si="1"/>
        <v>37500.029999999992</v>
      </c>
      <c r="G45" s="14">
        <f t="shared" si="2"/>
        <v>42307.760000000024</v>
      </c>
      <c r="H45" s="6">
        <f t="shared" si="0"/>
        <v>4807.7300000000323</v>
      </c>
      <c r="I45" s="15"/>
    </row>
    <row r="46" spans="1:14" x14ac:dyDescent="0.25">
      <c r="A46" s="24" t="s">
        <v>12</v>
      </c>
      <c r="B46" s="12"/>
      <c r="D46" s="17">
        <v>46199</v>
      </c>
      <c r="E46" s="18">
        <f>E9</f>
        <v>1923.08</v>
      </c>
      <c r="F46" s="6">
        <f t="shared" si="1"/>
        <v>37500.029999999992</v>
      </c>
      <c r="G46" s="14">
        <f t="shared" si="2"/>
        <v>44230.840000000026</v>
      </c>
      <c r="H46" s="6">
        <f t="shared" si="0"/>
        <v>6730.8100000000341</v>
      </c>
      <c r="I46" s="15"/>
    </row>
    <row r="47" spans="1:14" x14ac:dyDescent="0.25">
      <c r="A47" s="24" t="s">
        <v>12</v>
      </c>
      <c r="B47" s="12">
        <v>46203</v>
      </c>
      <c r="C47" s="6">
        <f>E8</f>
        <v>4166.67</v>
      </c>
      <c r="D47" s="17"/>
      <c r="E47" s="18"/>
      <c r="F47" s="6">
        <f t="shared" si="1"/>
        <v>41666.69999999999</v>
      </c>
      <c r="G47" s="14">
        <f t="shared" si="2"/>
        <v>44230.840000000026</v>
      </c>
      <c r="H47" s="6">
        <f t="shared" si="0"/>
        <v>2564.1400000000358</v>
      </c>
      <c r="I47" s="15"/>
    </row>
    <row r="48" spans="1:14" x14ac:dyDescent="0.25">
      <c r="A48" s="24" t="s">
        <v>12</v>
      </c>
      <c r="B48" s="12"/>
      <c r="C48" s="6"/>
      <c r="D48" s="17">
        <v>46213</v>
      </c>
      <c r="E48" s="18">
        <f>E9</f>
        <v>1923.08</v>
      </c>
      <c r="F48" s="6">
        <f t="shared" si="1"/>
        <v>41666.69999999999</v>
      </c>
      <c r="G48" s="14">
        <f t="shared" si="2"/>
        <v>46153.920000000027</v>
      </c>
      <c r="H48" s="6">
        <f t="shared" si="0"/>
        <v>4487.2200000000375</v>
      </c>
      <c r="I48" s="15"/>
    </row>
    <row r="49" spans="1:9" x14ac:dyDescent="0.25">
      <c r="A49" s="24" t="s">
        <v>12</v>
      </c>
      <c r="B49" s="12"/>
      <c r="C49" s="6"/>
      <c r="D49" s="17">
        <v>46227</v>
      </c>
      <c r="E49" s="18">
        <f>E9</f>
        <v>1923.08</v>
      </c>
      <c r="F49" s="6">
        <f t="shared" si="1"/>
        <v>41666.69999999999</v>
      </c>
      <c r="G49" s="14">
        <f t="shared" si="2"/>
        <v>48077.000000000029</v>
      </c>
      <c r="H49" s="6">
        <f t="shared" si="0"/>
        <v>6410.3000000000393</v>
      </c>
      <c r="I49" s="15"/>
    </row>
    <row r="50" spans="1:9" x14ac:dyDescent="0.25">
      <c r="A50" s="24" t="s">
        <v>12</v>
      </c>
      <c r="B50" s="12">
        <v>46233</v>
      </c>
      <c r="C50" s="6">
        <f>E8</f>
        <v>4166.67</v>
      </c>
      <c r="D50" s="17"/>
      <c r="E50" s="18"/>
      <c r="F50" s="6">
        <f t="shared" si="1"/>
        <v>45833.369999999988</v>
      </c>
      <c r="G50" s="14">
        <f t="shared" si="2"/>
        <v>48077.000000000029</v>
      </c>
      <c r="H50" s="6">
        <f t="shared" si="0"/>
        <v>2243.630000000041</v>
      </c>
      <c r="I50" s="15"/>
    </row>
    <row r="51" spans="1:9" x14ac:dyDescent="0.25">
      <c r="A51" s="24" t="s">
        <v>12</v>
      </c>
      <c r="B51" s="12"/>
      <c r="C51" s="6"/>
      <c r="D51" s="17">
        <v>46241</v>
      </c>
      <c r="E51" s="18">
        <f>E9</f>
        <v>1923.08</v>
      </c>
      <c r="F51" s="6">
        <f>F50+C51</f>
        <v>45833.369999999988</v>
      </c>
      <c r="G51" s="14">
        <f>G50+E51</f>
        <v>50000.080000000031</v>
      </c>
      <c r="H51" s="6">
        <f t="shared" si="0"/>
        <v>4166.7100000000428</v>
      </c>
      <c r="I51" s="30"/>
    </row>
    <row r="52" spans="1:9" x14ac:dyDescent="0.25">
      <c r="A52" s="24" t="s">
        <v>12</v>
      </c>
      <c r="B52" s="12">
        <v>46264</v>
      </c>
      <c r="C52" s="6">
        <f>E8</f>
        <v>4166.67</v>
      </c>
      <c r="D52" s="17"/>
      <c r="E52" s="18"/>
      <c r="F52" s="6">
        <f>F51+C52</f>
        <v>50000.039999999986</v>
      </c>
      <c r="G52" s="14">
        <f>G51+E52</f>
        <v>50000.080000000031</v>
      </c>
      <c r="H52" s="6">
        <f t="shared" si="0"/>
        <v>4.0000000044528861E-2</v>
      </c>
      <c r="I52" s="30"/>
    </row>
    <row r="53" spans="1:9" x14ac:dyDescent="0.25">
      <c r="A53" s="22"/>
      <c r="B53" s="22"/>
      <c r="C53" s="22"/>
      <c r="D53" s="22"/>
      <c r="E53" s="22"/>
      <c r="F53" s="22"/>
      <c r="G53" s="22"/>
      <c r="H53" s="22"/>
      <c r="I53" s="22"/>
    </row>
    <row r="54" spans="1:9" x14ac:dyDescent="0.25">
      <c r="I54" s="31"/>
    </row>
    <row r="55" spans="1:9" x14ac:dyDescent="0.25">
      <c r="I55" s="32"/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 pay 10 month +days in summer</vt:lpstr>
    </vt:vector>
  </TitlesOfParts>
  <Company>University of Southern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Will, Sarah K</dc:creator>
  <cp:lastModifiedBy>Eckert, Becky</cp:lastModifiedBy>
  <dcterms:created xsi:type="dcterms:W3CDTF">2025-04-21T12:29:26Z</dcterms:created>
  <dcterms:modified xsi:type="dcterms:W3CDTF">2025-05-01T21:16:54Z</dcterms:modified>
</cp:coreProperties>
</file>