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HR\Web Time Entry Next Step\TRAINING - 12 month admin and faculty convert to biweekly\"/>
    </mc:Choice>
  </mc:AlternateContent>
  <xr:revisionPtr revIDLastSave="0" documentId="13_ncr:1_{4E015C8E-4C95-4408-A74B-41AF1DD2C00D}" xr6:coauthVersionLast="47" xr6:coauthVersionMax="47" xr10:uidLastSave="{00000000-0000-0000-0000-000000000000}"/>
  <bookViews>
    <workbookView xWindow="25080" yWindow="-120" windowWidth="25440" windowHeight="15270" activeTab="1" xr2:uid="{17874DF6-C5DE-4EE7-BB8A-10B0B635C14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F40" i="2"/>
  <c r="A33" i="2"/>
  <c r="F19" i="2"/>
  <c r="F20" i="2"/>
  <c r="F21" i="2"/>
  <c r="F22" i="2"/>
  <c r="F23" i="2"/>
  <c r="F24" i="2"/>
  <c r="F25" i="2"/>
  <c r="F26" i="2"/>
  <c r="F27" i="2"/>
  <c r="F28" i="2"/>
  <c r="F29" i="2"/>
  <c r="E3" i="2"/>
  <c r="F30" i="2" s="1"/>
  <c r="D3" i="2"/>
  <c r="F12" i="2" s="1"/>
  <c r="B31" i="2"/>
  <c r="C31" i="2" s="1"/>
  <c r="B32" i="2" s="1"/>
  <c r="C32" i="2" s="1"/>
  <c r="B33" i="2" s="1"/>
  <c r="C33" i="2" s="1"/>
  <c r="B34" i="2" s="1"/>
  <c r="C34" i="2" s="1"/>
  <c r="B35" i="2" s="1"/>
  <c r="C35" i="2" s="1"/>
  <c r="B36" i="2" s="1"/>
  <c r="C36" i="2" s="1"/>
  <c r="B37" i="2" s="1"/>
  <c r="C37" i="2" s="1"/>
  <c r="C2" i="2"/>
  <c r="E2" i="2" s="1"/>
  <c r="D36" i="2" s="1"/>
  <c r="C4" i="2"/>
  <c r="E4" i="2" s="1"/>
  <c r="E37" i="2" s="1"/>
  <c r="B11" i="1"/>
  <c r="C4" i="1"/>
  <c r="D4" i="1" s="1"/>
  <c r="C3" i="1"/>
  <c r="E3" i="1" s="1"/>
  <c r="F3" i="1" s="1"/>
  <c r="C2" i="1"/>
  <c r="E2" i="1" s="1"/>
  <c r="F2" i="1" s="1"/>
  <c r="F10" i="2" l="1"/>
  <c r="F11" i="2"/>
  <c r="F14" i="2"/>
  <c r="F36" i="2"/>
  <c r="F35" i="2"/>
  <c r="F13" i="2"/>
  <c r="F34" i="2"/>
  <c r="F33" i="2"/>
  <c r="F31" i="2"/>
  <c r="F18" i="2"/>
  <c r="F17" i="2"/>
  <c r="F16" i="2"/>
  <c r="F15" i="2"/>
  <c r="F37" i="2"/>
  <c r="F32" i="2"/>
  <c r="D37" i="2"/>
  <c r="D34" i="2"/>
  <c r="E36" i="2"/>
  <c r="D33" i="2"/>
  <c r="D31" i="2"/>
  <c r="D30" i="2"/>
  <c r="D35" i="2"/>
  <c r="E35" i="2"/>
  <c r="D32" i="2"/>
  <c r="E34" i="2"/>
  <c r="E33" i="2"/>
  <c r="E32" i="2"/>
  <c r="E31" i="2"/>
  <c r="D4" i="2"/>
  <c r="D2" i="2"/>
  <c r="E4" i="1"/>
  <c r="F4" i="1" s="1"/>
  <c r="D2" i="1"/>
  <c r="D3" i="1"/>
  <c r="D11" i="2" l="1"/>
  <c r="D13" i="2"/>
  <c r="D40" i="2" s="1"/>
  <c r="E12" i="2"/>
  <c r="E13" i="2"/>
  <c r="E10" i="2"/>
  <c r="D10" i="2"/>
  <c r="D12" i="2"/>
  <c r="E11" i="2"/>
  <c r="D24" i="2"/>
  <c r="D16" i="2"/>
  <c r="D26" i="2"/>
  <c r="D27" i="2"/>
  <c r="D21" i="2"/>
  <c r="D15" i="2"/>
  <c r="D17" i="2"/>
  <c r="D25" i="2"/>
  <c r="D14" i="2"/>
  <c r="D18" i="2"/>
  <c r="D19" i="2"/>
  <c r="D22" i="2"/>
  <c r="D23" i="2"/>
  <c r="D20" i="2"/>
  <c r="D28" i="2"/>
  <c r="D29" i="2"/>
  <c r="E16" i="2"/>
  <c r="E24" i="2"/>
  <c r="E14" i="2"/>
  <c r="E26" i="2"/>
  <c r="E27" i="2"/>
  <c r="E17" i="2"/>
  <c r="E25" i="2"/>
  <c r="E19" i="2"/>
  <c r="E22" i="2"/>
  <c r="E15" i="2"/>
  <c r="E18" i="2"/>
  <c r="E20" i="2"/>
  <c r="E28" i="2"/>
  <c r="E21" i="2"/>
  <c r="E29" i="2"/>
  <c r="E30" i="2"/>
  <c r="E23" i="2"/>
  <c r="D41" i="2" l="1"/>
</calcChain>
</file>

<file path=xl/sharedStrings.xml><?xml version="1.0" encoding="utf-8"?>
<sst xmlns="http://schemas.openxmlformats.org/spreadsheetml/2006/main" count="30" uniqueCount="29">
  <si>
    <t>Administrators (less than 5 years)</t>
  </si>
  <si>
    <t>Administrators (more than 5 years)</t>
  </si>
  <si>
    <t xml:space="preserve">Faculty </t>
  </si>
  <si>
    <t>Yearly (days)</t>
  </si>
  <si>
    <t>Yearly (Hours)</t>
  </si>
  <si>
    <t>Currently Monthly Accural (Hours)</t>
  </si>
  <si>
    <t>New Biweekly Accrual (Hours)</t>
  </si>
  <si>
    <t>April 30</t>
  </si>
  <si>
    <t xml:space="preserve">May 17 </t>
  </si>
  <si>
    <t>May 30</t>
  </si>
  <si>
    <t xml:space="preserve">Monthly </t>
  </si>
  <si>
    <t>20 days per year example</t>
  </si>
  <si>
    <t>May Vacation Accural Total</t>
  </si>
  <si>
    <t>Anuual Vacation Accurals</t>
  </si>
  <si>
    <t>Annual Sick Accruals</t>
  </si>
  <si>
    <t>Days</t>
  </si>
  <si>
    <t>Hours</t>
  </si>
  <si>
    <t>Hours (Monthly)</t>
  </si>
  <si>
    <t>Hours (Biweekly)</t>
  </si>
  <si>
    <t>PAY DATE</t>
  </si>
  <si>
    <t>PAY PERIOD</t>
  </si>
  <si>
    <t>BEGINNING</t>
  </si>
  <si>
    <t>ENDING</t>
  </si>
  <si>
    <t>11/26/2025**</t>
  </si>
  <si>
    <t>Sick Accrual from Pay date 4/30/2025 to 4/3/2026</t>
  </si>
  <si>
    <t>Vacation Accrual from Pay date 4/30/2025 to 4/3/2026</t>
  </si>
  <si>
    <t>Sick Accrual (in hours)</t>
  </si>
  <si>
    <t>Annual Vacation Accuals</t>
  </si>
  <si>
    <t>Vacation Accrual (in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</si>
</sst>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49" fontId="0" fillId="0" borderId="0" xfId="0" applyNumberFormat="1"/>
    <xf numFmtId="0" fontId="1" fillId="0" borderId="6" xfId="0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top" shrinkToFit="1"/>
    </xf>
    <xf numFmtId="0" fontId="0" fillId="2" borderId="0" xfId="0" applyFill="1" applyAlignment="1">
      <alignment horizontal="center"/>
    </xf>
    <xf numFmtId="164" fontId="2" fillId="2" borderId="6" xfId="0" applyNumberFormat="1" applyFont="1" applyFill="1" applyBorder="1" applyAlignment="1">
      <alignment horizontal="center" vertical="top" shrinkToFit="1"/>
    </xf>
    <xf numFmtId="0" fontId="3" fillId="2" borderId="6" xfId="0" applyFont="1" applyFill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shrinkToFit="1"/>
    </xf>
    <xf numFmtId="164" fontId="2" fillId="2" borderId="3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1787-AA69-4F60-8C58-27CF1BC3FCEA}">
  <dimension ref="A1:F13"/>
  <sheetViews>
    <sheetView workbookViewId="0">
      <selection activeCell="B14" sqref="A14:XFD40"/>
    </sheetView>
  </sheetViews>
  <sheetFormatPr defaultRowHeight="15" x14ac:dyDescent="0.25"/>
  <cols>
    <col min="1" max="1" width="32.28515625" bestFit="1" customWidth="1"/>
    <col min="2" max="3" width="16" customWidth="1"/>
    <col min="4" max="5" width="19.28515625" style="1" customWidth="1"/>
    <col min="6" max="6" width="13.140625" customWidth="1"/>
  </cols>
  <sheetData>
    <row r="1" spans="1:6" ht="30" x14ac:dyDescent="0.25">
      <c r="B1" s="2" t="s">
        <v>3</v>
      </c>
      <c r="C1" s="2" t="s">
        <v>4</v>
      </c>
      <c r="D1" s="3" t="s">
        <v>5</v>
      </c>
      <c r="E1" s="4" t="s">
        <v>6</v>
      </c>
      <c r="F1" s="5"/>
    </row>
    <row r="2" spans="1:6" x14ac:dyDescent="0.25">
      <c r="A2" s="6" t="s">
        <v>0</v>
      </c>
      <c r="B2" s="7">
        <v>15</v>
      </c>
      <c r="C2" s="7">
        <f>B2*7.5</f>
        <v>112.5</v>
      </c>
      <c r="D2" s="8">
        <f>C2/12</f>
        <v>9.375</v>
      </c>
      <c r="E2" s="9">
        <f>C2/26</f>
        <v>4.3269230769230766</v>
      </c>
      <c r="F2" s="10">
        <f>E2*2</f>
        <v>8.6538461538461533</v>
      </c>
    </row>
    <row r="3" spans="1:6" x14ac:dyDescent="0.25">
      <c r="A3" s="6" t="s">
        <v>1</v>
      </c>
      <c r="B3" s="7">
        <v>20</v>
      </c>
      <c r="C3" s="7">
        <f>B3*7.5</f>
        <v>150</v>
      </c>
      <c r="D3" s="8">
        <f>C3/12</f>
        <v>12.5</v>
      </c>
      <c r="E3" s="9">
        <f>C3/26</f>
        <v>5.7692307692307692</v>
      </c>
      <c r="F3" s="10">
        <f>E3*2</f>
        <v>11.538461538461538</v>
      </c>
    </row>
    <row r="4" spans="1:6" x14ac:dyDescent="0.25">
      <c r="A4" s="6" t="s">
        <v>2</v>
      </c>
      <c r="B4" s="7">
        <v>20</v>
      </c>
      <c r="C4" s="7">
        <f>B4*7.5</f>
        <v>150</v>
      </c>
      <c r="D4" s="8">
        <f>C4/12</f>
        <v>12.5</v>
      </c>
      <c r="E4" s="9">
        <f>C4/26</f>
        <v>5.7692307692307692</v>
      </c>
      <c r="F4" s="10">
        <f>E4*2</f>
        <v>11.538461538461538</v>
      </c>
    </row>
    <row r="6" spans="1:6" x14ac:dyDescent="0.25">
      <c r="A6" t="s">
        <v>11</v>
      </c>
    </row>
    <row r="7" spans="1:6" x14ac:dyDescent="0.25">
      <c r="B7" t="s">
        <v>10</v>
      </c>
    </row>
    <row r="8" spans="1:6" x14ac:dyDescent="0.25">
      <c r="A8" s="11" t="s">
        <v>7</v>
      </c>
      <c r="B8">
        <v>12.5</v>
      </c>
    </row>
    <row r="9" spans="1:6" x14ac:dyDescent="0.25">
      <c r="A9" s="11" t="s">
        <v>8</v>
      </c>
      <c r="B9">
        <v>5.77</v>
      </c>
    </row>
    <row r="10" spans="1:6" x14ac:dyDescent="0.25">
      <c r="A10" s="11" t="s">
        <v>9</v>
      </c>
      <c r="B10">
        <v>5.77</v>
      </c>
    </row>
    <row r="11" spans="1:6" x14ac:dyDescent="0.25">
      <c r="A11" s="11" t="s">
        <v>12</v>
      </c>
      <c r="B11">
        <f>B9+B10</f>
        <v>11.54</v>
      </c>
    </row>
    <row r="12" spans="1:6" x14ac:dyDescent="0.25">
      <c r="A12" s="11"/>
    </row>
    <row r="13" spans="1:6" x14ac:dyDescent="0.25">
      <c r="A13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F690-B5B5-446B-B11C-5215ADB8FCDA}">
  <dimension ref="A1:F41"/>
  <sheetViews>
    <sheetView tabSelected="1" workbookViewId="0">
      <selection activeCell="I12" sqref="I12"/>
    </sheetView>
  </sheetViews>
  <sheetFormatPr defaultColWidth="19" defaultRowHeight="15" x14ac:dyDescent="0.25"/>
  <cols>
    <col min="1" max="1" width="24.140625" bestFit="1" customWidth="1"/>
    <col min="4" max="4" width="17.7109375" customWidth="1"/>
    <col min="5" max="5" width="11.28515625" customWidth="1"/>
    <col min="6" max="6" width="16.7109375" customWidth="1"/>
  </cols>
  <sheetData>
    <row r="1" spans="1:6" x14ac:dyDescent="0.25">
      <c r="B1" s="2" t="s">
        <v>15</v>
      </c>
      <c r="C1" s="2" t="s">
        <v>16</v>
      </c>
      <c r="D1" s="2" t="s">
        <v>17</v>
      </c>
      <c r="E1" t="s">
        <v>18</v>
      </c>
    </row>
    <row r="2" spans="1:6" x14ac:dyDescent="0.25">
      <c r="A2" t="s">
        <v>13</v>
      </c>
      <c r="B2" s="14">
        <v>20</v>
      </c>
      <c r="C2" s="2">
        <f>B2*7.5</f>
        <v>150</v>
      </c>
      <c r="D2" s="2">
        <f>C2/12</f>
        <v>12.5</v>
      </c>
      <c r="E2" s="5">
        <f>C2/26</f>
        <v>5.7692307692307692</v>
      </c>
    </row>
    <row r="3" spans="1:6" x14ac:dyDescent="0.25">
      <c r="A3" t="s">
        <v>27</v>
      </c>
      <c r="B3" s="22">
        <v>15</v>
      </c>
      <c r="C3" s="2">
        <v>112.5</v>
      </c>
      <c r="D3" s="5">
        <f>C3/12</f>
        <v>9.375</v>
      </c>
      <c r="E3" s="5">
        <f>C3/26</f>
        <v>4.3269230769230766</v>
      </c>
    </row>
    <row r="4" spans="1:6" x14ac:dyDescent="0.25">
      <c r="A4" t="s">
        <v>14</v>
      </c>
      <c r="B4" s="2">
        <v>12</v>
      </c>
      <c r="C4" s="2">
        <f>B4*7.5</f>
        <v>90</v>
      </c>
      <c r="D4" s="2">
        <f>C4/12</f>
        <v>7.5</v>
      </c>
      <c r="E4" s="5">
        <f>C4/26</f>
        <v>3.4615384615384617</v>
      </c>
    </row>
    <row r="8" spans="1:6" ht="15" customHeight="1" x14ac:dyDescent="0.25">
      <c r="A8" s="27" t="s">
        <v>19</v>
      </c>
      <c r="B8" s="31" t="s">
        <v>20</v>
      </c>
      <c r="C8" s="32"/>
      <c r="D8" s="27" t="s">
        <v>28</v>
      </c>
      <c r="E8" s="27" t="s">
        <v>26</v>
      </c>
      <c r="F8" s="27" t="s">
        <v>28</v>
      </c>
    </row>
    <row r="9" spans="1:6" x14ac:dyDescent="0.25">
      <c r="A9" s="30"/>
      <c r="B9" s="12" t="s">
        <v>21</v>
      </c>
      <c r="C9" s="12" t="s">
        <v>22</v>
      </c>
      <c r="D9" s="28"/>
      <c r="E9" s="28"/>
      <c r="F9" s="28"/>
    </row>
    <row r="10" spans="1:6" x14ac:dyDescent="0.25">
      <c r="A10" s="13">
        <v>45688</v>
      </c>
      <c r="B10" s="13">
        <v>45658</v>
      </c>
      <c r="C10" s="17">
        <v>45688</v>
      </c>
      <c r="D10" s="19">
        <f>D2</f>
        <v>12.5</v>
      </c>
      <c r="E10" s="19">
        <f>D4</f>
        <v>7.5</v>
      </c>
      <c r="F10" s="23">
        <f>D3</f>
        <v>9.375</v>
      </c>
    </row>
    <row r="11" spans="1:6" x14ac:dyDescent="0.25">
      <c r="A11" s="13">
        <v>45716</v>
      </c>
      <c r="B11" s="13">
        <v>45689</v>
      </c>
      <c r="C11" s="17">
        <v>45716</v>
      </c>
      <c r="D11" s="19">
        <f>D2</f>
        <v>12.5</v>
      </c>
      <c r="E11" s="19">
        <f>D4</f>
        <v>7.5</v>
      </c>
      <c r="F11" s="23">
        <f>D3</f>
        <v>9.375</v>
      </c>
    </row>
    <row r="12" spans="1:6" x14ac:dyDescent="0.25">
      <c r="A12" s="13">
        <v>45747</v>
      </c>
      <c r="B12" s="13">
        <v>45717</v>
      </c>
      <c r="C12" s="17">
        <v>45747</v>
      </c>
      <c r="D12" s="19">
        <f>D2</f>
        <v>12.5</v>
      </c>
      <c r="E12" s="19">
        <f>D4</f>
        <v>7.5</v>
      </c>
      <c r="F12" s="23">
        <f>D3</f>
        <v>9.375</v>
      </c>
    </row>
    <row r="13" spans="1:6" x14ac:dyDescent="0.25">
      <c r="A13" s="15">
        <v>45777</v>
      </c>
      <c r="B13" s="15">
        <v>45748</v>
      </c>
      <c r="C13" s="18">
        <v>45772</v>
      </c>
      <c r="D13" s="20">
        <f>ROUND(((19/22)*D2),2)</f>
        <v>10.8</v>
      </c>
      <c r="E13" s="20">
        <f>ROUND((19/22*D4),2)</f>
        <v>6.48</v>
      </c>
      <c r="F13" s="24">
        <f>ROUND((19/22*D3),2)</f>
        <v>8.1</v>
      </c>
    </row>
    <row r="14" spans="1:6" x14ac:dyDescent="0.25">
      <c r="A14" s="15">
        <v>45793</v>
      </c>
      <c r="B14" s="15">
        <v>45773</v>
      </c>
      <c r="C14" s="18">
        <v>45786</v>
      </c>
      <c r="D14" s="21">
        <f>E$2</f>
        <v>5.7692307692307692</v>
      </c>
      <c r="E14" s="21">
        <f>E$4</f>
        <v>3.4615384615384617</v>
      </c>
      <c r="F14" s="24">
        <f t="shared" ref="F14:F37" si="0">$E$3</f>
        <v>4.3269230769230766</v>
      </c>
    </row>
    <row r="15" spans="1:6" x14ac:dyDescent="0.25">
      <c r="A15" s="15">
        <v>45807</v>
      </c>
      <c r="B15" s="15">
        <v>45787</v>
      </c>
      <c r="C15" s="18">
        <v>45800</v>
      </c>
      <c r="D15" s="21">
        <f t="shared" ref="D15:D37" si="1">E$2</f>
        <v>5.7692307692307692</v>
      </c>
      <c r="E15" s="21">
        <f>E$4</f>
        <v>3.4615384615384617</v>
      </c>
      <c r="F15" s="24">
        <f t="shared" si="0"/>
        <v>4.3269230769230766</v>
      </c>
    </row>
    <row r="16" spans="1:6" x14ac:dyDescent="0.25">
      <c r="A16" s="15">
        <v>45821</v>
      </c>
      <c r="B16" s="15">
        <v>45801</v>
      </c>
      <c r="C16" s="18">
        <v>45814</v>
      </c>
      <c r="D16" s="21">
        <f t="shared" si="1"/>
        <v>5.7692307692307692</v>
      </c>
      <c r="E16" s="21">
        <f t="shared" ref="E16:E37" si="2">E$4</f>
        <v>3.4615384615384617</v>
      </c>
      <c r="F16" s="24">
        <f t="shared" si="0"/>
        <v>4.3269230769230766</v>
      </c>
    </row>
    <row r="17" spans="1:6" x14ac:dyDescent="0.25">
      <c r="A17" s="15">
        <v>45835</v>
      </c>
      <c r="B17" s="15">
        <v>45815</v>
      </c>
      <c r="C17" s="18">
        <v>45828</v>
      </c>
      <c r="D17" s="21">
        <f t="shared" si="1"/>
        <v>5.7692307692307692</v>
      </c>
      <c r="E17" s="21">
        <f t="shared" si="2"/>
        <v>3.4615384615384617</v>
      </c>
      <c r="F17" s="24">
        <f t="shared" si="0"/>
        <v>4.3269230769230766</v>
      </c>
    </row>
    <row r="18" spans="1:6" x14ac:dyDescent="0.25">
      <c r="A18" s="15">
        <v>45849</v>
      </c>
      <c r="B18" s="15">
        <v>45829</v>
      </c>
      <c r="C18" s="18">
        <v>45842</v>
      </c>
      <c r="D18" s="21">
        <f t="shared" si="1"/>
        <v>5.7692307692307692</v>
      </c>
      <c r="E18" s="21">
        <f t="shared" si="2"/>
        <v>3.4615384615384617</v>
      </c>
      <c r="F18" s="24">
        <f t="shared" si="0"/>
        <v>4.3269230769230766</v>
      </c>
    </row>
    <row r="19" spans="1:6" x14ac:dyDescent="0.25">
      <c r="A19" s="15">
        <v>45863</v>
      </c>
      <c r="B19" s="15">
        <v>45843</v>
      </c>
      <c r="C19" s="18">
        <v>45856</v>
      </c>
      <c r="D19" s="21">
        <f t="shared" si="1"/>
        <v>5.7692307692307692</v>
      </c>
      <c r="E19" s="21">
        <f t="shared" si="2"/>
        <v>3.4615384615384617</v>
      </c>
      <c r="F19" s="24">
        <f t="shared" si="0"/>
        <v>4.3269230769230766</v>
      </c>
    </row>
    <row r="20" spans="1:6" x14ac:dyDescent="0.25">
      <c r="A20" s="15">
        <v>45877</v>
      </c>
      <c r="B20" s="15">
        <v>45857</v>
      </c>
      <c r="C20" s="18">
        <v>45870</v>
      </c>
      <c r="D20" s="21">
        <f t="shared" si="1"/>
        <v>5.7692307692307692</v>
      </c>
      <c r="E20" s="21">
        <f t="shared" si="2"/>
        <v>3.4615384615384617</v>
      </c>
      <c r="F20" s="24">
        <f t="shared" si="0"/>
        <v>4.3269230769230766</v>
      </c>
    </row>
    <row r="21" spans="1:6" x14ac:dyDescent="0.25">
      <c r="A21" s="15">
        <v>45891</v>
      </c>
      <c r="B21" s="15">
        <v>45871</v>
      </c>
      <c r="C21" s="18">
        <v>45884</v>
      </c>
      <c r="D21" s="21">
        <f t="shared" si="1"/>
        <v>5.7692307692307692</v>
      </c>
      <c r="E21" s="21">
        <f t="shared" si="2"/>
        <v>3.4615384615384617</v>
      </c>
      <c r="F21" s="24">
        <f t="shared" si="0"/>
        <v>4.3269230769230766</v>
      </c>
    </row>
    <row r="22" spans="1:6" x14ac:dyDescent="0.25">
      <c r="A22" s="15">
        <v>45905</v>
      </c>
      <c r="B22" s="15">
        <v>45885</v>
      </c>
      <c r="C22" s="18">
        <v>45898</v>
      </c>
      <c r="D22" s="21">
        <f t="shared" si="1"/>
        <v>5.7692307692307692</v>
      </c>
      <c r="E22" s="21">
        <f t="shared" si="2"/>
        <v>3.4615384615384617</v>
      </c>
      <c r="F22" s="24">
        <f t="shared" si="0"/>
        <v>4.3269230769230766</v>
      </c>
    </row>
    <row r="23" spans="1:6" x14ac:dyDescent="0.25">
      <c r="A23" s="15">
        <v>45919</v>
      </c>
      <c r="B23" s="15">
        <v>45899</v>
      </c>
      <c r="C23" s="18">
        <v>45912</v>
      </c>
      <c r="D23" s="21">
        <f t="shared" si="1"/>
        <v>5.7692307692307692</v>
      </c>
      <c r="E23" s="21">
        <f t="shared" si="2"/>
        <v>3.4615384615384617</v>
      </c>
      <c r="F23" s="24">
        <f t="shared" si="0"/>
        <v>4.3269230769230766</v>
      </c>
    </row>
    <row r="24" spans="1:6" x14ac:dyDescent="0.25">
      <c r="A24" s="15">
        <v>45933</v>
      </c>
      <c r="B24" s="15">
        <v>45913</v>
      </c>
      <c r="C24" s="18">
        <v>45926</v>
      </c>
      <c r="D24" s="21">
        <f t="shared" si="1"/>
        <v>5.7692307692307692</v>
      </c>
      <c r="E24" s="21">
        <f t="shared" si="2"/>
        <v>3.4615384615384617</v>
      </c>
      <c r="F24" s="24">
        <f t="shared" si="0"/>
        <v>4.3269230769230766</v>
      </c>
    </row>
    <row r="25" spans="1:6" x14ac:dyDescent="0.25">
      <c r="A25" s="15">
        <v>45947</v>
      </c>
      <c r="B25" s="15">
        <v>45927</v>
      </c>
      <c r="C25" s="18">
        <v>45940</v>
      </c>
      <c r="D25" s="21">
        <f t="shared" si="1"/>
        <v>5.7692307692307692</v>
      </c>
      <c r="E25" s="21">
        <f t="shared" si="2"/>
        <v>3.4615384615384617</v>
      </c>
      <c r="F25" s="24">
        <f t="shared" si="0"/>
        <v>4.3269230769230766</v>
      </c>
    </row>
    <row r="26" spans="1:6" x14ac:dyDescent="0.25">
      <c r="A26" s="15">
        <v>45961</v>
      </c>
      <c r="B26" s="15">
        <v>45941</v>
      </c>
      <c r="C26" s="18">
        <v>45954</v>
      </c>
      <c r="D26" s="21">
        <f t="shared" si="1"/>
        <v>5.7692307692307692</v>
      </c>
      <c r="E26" s="21">
        <f t="shared" si="2"/>
        <v>3.4615384615384617</v>
      </c>
      <c r="F26" s="24">
        <f t="shared" si="0"/>
        <v>4.3269230769230766</v>
      </c>
    </row>
    <row r="27" spans="1:6" x14ac:dyDescent="0.25">
      <c r="A27" s="15">
        <v>45975</v>
      </c>
      <c r="B27" s="15">
        <v>45955</v>
      </c>
      <c r="C27" s="18">
        <v>45968</v>
      </c>
      <c r="D27" s="21">
        <f t="shared" si="1"/>
        <v>5.7692307692307692</v>
      </c>
      <c r="E27" s="21">
        <f t="shared" si="2"/>
        <v>3.4615384615384617</v>
      </c>
      <c r="F27" s="24">
        <f t="shared" si="0"/>
        <v>4.3269230769230766</v>
      </c>
    </row>
    <row r="28" spans="1:6" x14ac:dyDescent="0.25">
      <c r="A28" s="16" t="s">
        <v>23</v>
      </c>
      <c r="B28" s="15">
        <v>45969</v>
      </c>
      <c r="C28" s="18">
        <v>45982</v>
      </c>
      <c r="D28" s="21">
        <f t="shared" si="1"/>
        <v>5.7692307692307692</v>
      </c>
      <c r="E28" s="21">
        <f t="shared" si="2"/>
        <v>3.4615384615384617</v>
      </c>
      <c r="F28" s="24">
        <f t="shared" si="0"/>
        <v>4.3269230769230766</v>
      </c>
    </row>
    <row r="29" spans="1:6" x14ac:dyDescent="0.25">
      <c r="A29" s="15">
        <v>46003</v>
      </c>
      <c r="B29" s="15">
        <v>45983</v>
      </c>
      <c r="C29" s="18">
        <v>45996</v>
      </c>
      <c r="D29" s="21">
        <f t="shared" si="1"/>
        <v>5.7692307692307692</v>
      </c>
      <c r="E29" s="21">
        <f t="shared" si="2"/>
        <v>3.4615384615384617</v>
      </c>
      <c r="F29" s="24">
        <f t="shared" si="0"/>
        <v>4.3269230769230766</v>
      </c>
    </row>
    <row r="30" spans="1:6" x14ac:dyDescent="0.25">
      <c r="A30" s="15">
        <v>46017</v>
      </c>
      <c r="B30" s="15">
        <v>45997</v>
      </c>
      <c r="C30" s="18">
        <v>46010</v>
      </c>
      <c r="D30" s="21">
        <f t="shared" si="1"/>
        <v>5.7692307692307692</v>
      </c>
      <c r="E30" s="21">
        <f t="shared" si="2"/>
        <v>3.4615384615384617</v>
      </c>
      <c r="F30" s="24">
        <f t="shared" si="0"/>
        <v>4.3269230769230766</v>
      </c>
    </row>
    <row r="31" spans="1:6" x14ac:dyDescent="0.25">
      <c r="A31" s="15">
        <v>46032</v>
      </c>
      <c r="B31" s="15">
        <f>C30+1</f>
        <v>46011</v>
      </c>
      <c r="C31" s="18">
        <f>B31+14</f>
        <v>46025</v>
      </c>
      <c r="D31" s="21">
        <f t="shared" si="1"/>
        <v>5.7692307692307692</v>
      </c>
      <c r="E31" s="21">
        <f t="shared" si="2"/>
        <v>3.4615384615384617</v>
      </c>
      <c r="F31" s="24">
        <f t="shared" si="0"/>
        <v>4.3269230769230766</v>
      </c>
    </row>
    <row r="32" spans="1:6" x14ac:dyDescent="0.25">
      <c r="A32" s="15">
        <v>46047</v>
      </c>
      <c r="B32" s="15">
        <f>C31+1</f>
        <v>46026</v>
      </c>
      <c r="C32" s="18">
        <f>B32+14</f>
        <v>46040</v>
      </c>
      <c r="D32" s="21">
        <f t="shared" si="1"/>
        <v>5.7692307692307692</v>
      </c>
      <c r="E32" s="21">
        <f t="shared" si="2"/>
        <v>3.4615384615384617</v>
      </c>
      <c r="F32" s="24">
        <f t="shared" si="0"/>
        <v>4.3269230769230766</v>
      </c>
    </row>
    <row r="33" spans="1:6" x14ac:dyDescent="0.25">
      <c r="A33" s="15">
        <f>A32+14</f>
        <v>46061</v>
      </c>
      <c r="B33" s="15">
        <f>C32+1</f>
        <v>46041</v>
      </c>
      <c r="C33" s="18">
        <f t="shared" ref="C33:C37" si="3">B33+14</f>
        <v>46055</v>
      </c>
      <c r="D33" s="21">
        <f t="shared" si="1"/>
        <v>5.7692307692307692</v>
      </c>
      <c r="E33" s="21">
        <f t="shared" si="2"/>
        <v>3.4615384615384617</v>
      </c>
      <c r="F33" s="24">
        <f t="shared" si="0"/>
        <v>4.3269230769230766</v>
      </c>
    </row>
    <row r="34" spans="1:6" x14ac:dyDescent="0.25">
      <c r="A34" s="15">
        <v>46077</v>
      </c>
      <c r="B34" s="15">
        <f t="shared" ref="B34:B37" si="4">C33+1</f>
        <v>46056</v>
      </c>
      <c r="C34" s="18">
        <f t="shared" si="3"/>
        <v>46070</v>
      </c>
      <c r="D34" s="21">
        <f t="shared" si="1"/>
        <v>5.7692307692307692</v>
      </c>
      <c r="E34" s="21">
        <f t="shared" si="2"/>
        <v>3.4615384615384617</v>
      </c>
      <c r="F34" s="24">
        <f t="shared" si="0"/>
        <v>4.3269230769230766</v>
      </c>
    </row>
    <row r="35" spans="1:6" x14ac:dyDescent="0.25">
      <c r="A35" s="15">
        <v>46092</v>
      </c>
      <c r="B35" s="15">
        <f t="shared" si="4"/>
        <v>46071</v>
      </c>
      <c r="C35" s="18">
        <f t="shared" si="3"/>
        <v>46085</v>
      </c>
      <c r="D35" s="21">
        <f t="shared" si="1"/>
        <v>5.7692307692307692</v>
      </c>
      <c r="E35" s="21">
        <f t="shared" si="2"/>
        <v>3.4615384615384617</v>
      </c>
      <c r="F35" s="24">
        <f t="shared" si="0"/>
        <v>4.3269230769230766</v>
      </c>
    </row>
    <row r="36" spans="1:6" x14ac:dyDescent="0.25">
      <c r="A36" s="15">
        <v>46107</v>
      </c>
      <c r="B36" s="15">
        <f t="shared" si="4"/>
        <v>46086</v>
      </c>
      <c r="C36" s="18">
        <f t="shared" si="3"/>
        <v>46100</v>
      </c>
      <c r="D36" s="21">
        <f t="shared" si="1"/>
        <v>5.7692307692307692</v>
      </c>
      <c r="E36" s="21">
        <f t="shared" si="2"/>
        <v>3.4615384615384617</v>
      </c>
      <c r="F36" s="24">
        <f t="shared" si="0"/>
        <v>4.3269230769230766</v>
      </c>
    </row>
    <row r="37" spans="1:6" x14ac:dyDescent="0.25">
      <c r="A37" s="15">
        <v>46122</v>
      </c>
      <c r="B37" s="15">
        <f t="shared" si="4"/>
        <v>46101</v>
      </c>
      <c r="C37" s="18">
        <f t="shared" si="3"/>
        <v>46115</v>
      </c>
      <c r="D37" s="21">
        <f t="shared" si="1"/>
        <v>5.7692307692307692</v>
      </c>
      <c r="E37" s="21">
        <f t="shared" si="2"/>
        <v>3.4615384615384617</v>
      </c>
      <c r="F37" s="24">
        <f t="shared" si="0"/>
        <v>4.3269230769230766</v>
      </c>
    </row>
    <row r="38" spans="1:6" x14ac:dyDescent="0.25">
      <c r="F38" s="25"/>
    </row>
    <row r="39" spans="1:6" x14ac:dyDescent="0.25">
      <c r="F39" s="26"/>
    </row>
    <row r="40" spans="1:6" x14ac:dyDescent="0.25">
      <c r="A40" s="29" t="s">
        <v>25</v>
      </c>
      <c r="B40" s="29"/>
      <c r="C40" s="29"/>
      <c r="D40" s="21">
        <f>SUM(D13:D37)</f>
        <v>149.26153846153849</v>
      </c>
      <c r="F40" s="24">
        <f>SUM(F13:F37)</f>
        <v>111.9461538461539</v>
      </c>
    </row>
    <row r="41" spans="1:6" x14ac:dyDescent="0.25">
      <c r="A41" s="29" t="s">
        <v>24</v>
      </c>
      <c r="B41" s="29"/>
      <c r="C41" s="29"/>
      <c r="D41" s="21">
        <f>SUM(E13:E37)</f>
        <v>89.556923076923098</v>
      </c>
      <c r="F41" s="24">
        <f>SUM(E13:E37)</f>
        <v>89.556923076923098</v>
      </c>
    </row>
  </sheetData>
  <mergeCells count="7">
    <mergeCell ref="F8:F9"/>
    <mergeCell ref="A41:C41"/>
    <mergeCell ref="A8:A9"/>
    <mergeCell ref="B8:C8"/>
    <mergeCell ref="D8:D9"/>
    <mergeCell ref="E8:E9"/>
    <mergeCell ref="A40:C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Southern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Will, Sarah K</dc:creator>
  <cp:lastModifiedBy>Will, Sarah K</cp:lastModifiedBy>
  <dcterms:created xsi:type="dcterms:W3CDTF">2025-02-22T15:02:28Z</dcterms:created>
  <dcterms:modified xsi:type="dcterms:W3CDTF">2025-03-03T19:27:40Z</dcterms:modified>
</cp:coreProperties>
</file>